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ska\Desktop\štvrtok dok\"/>
    </mc:Choice>
  </mc:AlternateContent>
  <xr:revisionPtr revIDLastSave="0" documentId="13_ncr:1_{C999AFD5-844C-4914-ACED-AF169A41D579}" xr6:coauthVersionLast="47" xr6:coauthVersionMax="47" xr10:uidLastSave="{00000000-0000-0000-0000-000000000000}"/>
  <bookViews>
    <workbookView xWindow="15640" yWindow="280" windowWidth="11480" windowHeight="18130" xr2:uid="{C8576127-3ACF-4AC9-AFAF-6ADB9CF7A339}"/>
  </bookViews>
  <sheets>
    <sheet name="ROZPOCET_NFP_PILOT" sheetId="3" r:id="rId1"/>
    <sheet name="ROZPOCET_NFP_2.FAZA" sheetId="2" r:id="rId2"/>
  </sheets>
  <externalReferences>
    <externalReference r:id="rId3"/>
    <externalReference r:id="rId4"/>
  </externalReferences>
  <definedNames>
    <definedName name="_xlnm._FilterDatabase" localSheetId="1" hidden="1">'ROZPOCET_NFP_2.FAZA'!$A$3:$O$87</definedName>
    <definedName name="_xlnm._FilterDatabase" localSheetId="0" hidden="1">ROZPOCET_NFP_PILOT!$A$3:$O$89</definedName>
    <definedName name="Inkrement">[1]INKREMENTY!$A$2:$A$21</definedName>
    <definedName name="MODULY">[1]MODULY_CBA!$B$3:$B$23</definedName>
    <definedName name="Moduly_2">[1]MODULY_CBA!$B$3:$B$21</definedName>
    <definedName name="PF">[2]CISELNIK!$A$2:$A$6</definedName>
    <definedName name="Poziadavky">[2]CISELNIK!$B$2:$B$4</definedName>
    <definedName name="Pozicia">[1]AKTIVITY_POZICIE!$Q$4:$Q$15</definedName>
    <definedName name="PozicieKomplet">[1]AKTIVITY_POZICIE!$Q$4:$Q$27</definedName>
    <definedName name="Subjekt">[1]Ciselnik!$A$2:$A$9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7" i="3" l="1"/>
  <c r="I77" i="3"/>
  <c r="J77" i="3"/>
  <c r="K77" i="3"/>
  <c r="A82" i="3"/>
  <c r="I81" i="3"/>
  <c r="J81" i="3" s="1"/>
  <c r="M81" i="3" s="1"/>
  <c r="I80" i="3"/>
  <c r="J80" i="3" s="1"/>
  <c r="M80" i="3" s="1"/>
  <c r="I79" i="3"/>
  <c r="I78" i="3"/>
  <c r="J78" i="3" s="1"/>
  <c r="K78" i="3" s="1"/>
  <c r="I74" i="3"/>
  <c r="I73" i="3"/>
  <c r="J73" i="3" s="1"/>
  <c r="M73" i="3" s="1"/>
  <c r="I72" i="3"/>
  <c r="I70" i="3"/>
  <c r="J70" i="3" s="1"/>
  <c r="M70" i="3" s="1"/>
  <c r="I69" i="3"/>
  <c r="I68" i="3"/>
  <c r="I67" i="3"/>
  <c r="J67" i="3" s="1"/>
  <c r="A66" i="3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I58" i="3"/>
  <c r="J58" i="3" s="1"/>
  <c r="M58" i="3" s="1"/>
  <c r="I57" i="3"/>
  <c r="J57" i="3" s="1"/>
  <c r="M57" i="3" s="1"/>
  <c r="I56" i="3"/>
  <c r="I55" i="3"/>
  <c r="J55" i="3" s="1"/>
  <c r="M55" i="3" s="1"/>
  <c r="I53" i="3"/>
  <c r="I52" i="3"/>
  <c r="I49" i="3"/>
  <c r="I47" i="3"/>
  <c r="I44" i="3"/>
  <c r="I42" i="3"/>
  <c r="I39" i="3"/>
  <c r="I30" i="3"/>
  <c r="A18" i="3"/>
  <c r="A19" i="3" s="1"/>
  <c r="A20" i="3" s="1"/>
  <c r="A21" i="3" s="1"/>
  <c r="A22" i="3" s="1"/>
  <c r="I17" i="3"/>
  <c r="J17" i="3" s="1"/>
  <c r="M17" i="3" s="1"/>
  <c r="I16" i="3"/>
  <c r="J16" i="3" s="1"/>
  <c r="M16" i="3" s="1"/>
  <c r="A16" i="3"/>
  <c r="A17" i="3" s="1"/>
  <c r="I13" i="3"/>
  <c r="I12" i="3"/>
  <c r="I7" i="3"/>
  <c r="I6" i="3"/>
  <c r="I5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I4" i="3"/>
  <c r="J4" i="3" s="1"/>
  <c r="I4" i="2"/>
  <c r="J4" i="2" s="1"/>
  <c r="M4" i="2" s="1"/>
  <c r="A5" i="2"/>
  <c r="A6" i="2" s="1"/>
  <c r="A7" i="2"/>
  <c r="A8" i="2" s="1"/>
  <c r="A9" i="2" s="1"/>
  <c r="A10" i="2" s="1"/>
  <c r="A11" i="2" s="1"/>
  <c r="A12" i="2" s="1"/>
  <c r="A13" i="2" s="1"/>
  <c r="A14" i="2" s="1"/>
  <c r="A15" i="2" s="1"/>
  <c r="I9" i="2"/>
  <c r="I13" i="2"/>
  <c r="J13" i="2" s="1"/>
  <c r="M13" i="2" s="1"/>
  <c r="I15" i="2"/>
  <c r="A16" i="2"/>
  <c r="A17" i="2" s="1"/>
  <c r="I16" i="2"/>
  <c r="J16" i="2" s="1"/>
  <c r="M16" i="2" s="1"/>
  <c r="I17" i="2"/>
  <c r="J17" i="2" s="1"/>
  <c r="M17" i="2" s="1"/>
  <c r="A18" i="2"/>
  <c r="A19" i="2"/>
  <c r="I32" i="2"/>
  <c r="J32" i="2"/>
  <c r="M32" i="2" s="1"/>
  <c r="K32" i="2"/>
  <c r="I41" i="2"/>
  <c r="J41" i="2" s="1"/>
  <c r="M41" i="2" s="1"/>
  <c r="I45" i="2"/>
  <c r="J45" i="2" s="1"/>
  <c r="M45" i="2" s="1"/>
  <c r="I50" i="2"/>
  <c r="J50" i="2"/>
  <c r="M50" i="2" s="1"/>
  <c r="K50" i="2"/>
  <c r="I53" i="2"/>
  <c r="I54" i="2"/>
  <c r="J54" i="2" s="1"/>
  <c r="M54" i="2" s="1"/>
  <c r="I55" i="2"/>
  <c r="I56" i="2"/>
  <c r="J56" i="2"/>
  <c r="M56" i="2" s="1"/>
  <c r="K56" i="2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I65" i="2"/>
  <c r="J65" i="2" s="1"/>
  <c r="M65" i="2" s="1"/>
  <c r="I68" i="2"/>
  <c r="J68" i="2" s="1"/>
  <c r="M68" i="2" s="1"/>
  <c r="I70" i="2"/>
  <c r="J70" i="2" s="1"/>
  <c r="M70" i="2" s="1"/>
  <c r="I73" i="2"/>
  <c r="I76" i="2"/>
  <c r="J76" i="2" s="1"/>
  <c r="I77" i="2"/>
  <c r="J77" i="2" s="1"/>
  <c r="M77" i="2" s="1"/>
  <c r="I78" i="2"/>
  <c r="J78" i="2" s="1"/>
  <c r="M78" i="2" s="1"/>
  <c r="I79" i="2"/>
  <c r="J79" i="2" s="1"/>
  <c r="M79" i="2" s="1"/>
  <c r="A80" i="2"/>
  <c r="I80" i="2"/>
  <c r="J80" i="2" s="1"/>
  <c r="M80" i="2" s="1"/>
  <c r="I81" i="2"/>
  <c r="I83" i="2"/>
  <c r="K87" i="2"/>
  <c r="K79" i="2" l="1"/>
  <c r="M76" i="2"/>
  <c r="K76" i="2"/>
  <c r="J53" i="2"/>
  <c r="M53" i="2" s="1"/>
  <c r="K4" i="2"/>
  <c r="M77" i="3"/>
  <c r="A78" i="3"/>
  <c r="A79" i="3" s="1"/>
  <c r="A80" i="3" s="1"/>
  <c r="A81" i="3" s="1"/>
  <c r="J83" i="2"/>
  <c r="M83" i="2" s="1"/>
  <c r="K83" i="2"/>
  <c r="I64" i="2"/>
  <c r="K9" i="2"/>
  <c r="I44" i="2"/>
  <c r="J44" i="2" s="1"/>
  <c r="M44" i="2" s="1"/>
  <c r="I12" i="2"/>
  <c r="J12" i="2" s="1"/>
  <c r="M12" i="2" s="1"/>
  <c r="J9" i="2"/>
  <c r="M9" i="2" s="1"/>
  <c r="I40" i="3"/>
  <c r="J64" i="2"/>
  <c r="M64" i="2" s="1"/>
  <c r="I42" i="2"/>
  <c r="J42" i="2" s="1"/>
  <c r="M42" i="2" s="1"/>
  <c r="I71" i="2"/>
  <c r="J71" i="2" s="1"/>
  <c r="M71" i="2" s="1"/>
  <c r="I6" i="2"/>
  <c r="J6" i="2" s="1"/>
  <c r="M6" i="2" s="1"/>
  <c r="K70" i="2"/>
  <c r="I30" i="2"/>
  <c r="I21" i="2"/>
  <c r="I47" i="2"/>
  <c r="J47" i="2" s="1"/>
  <c r="M47" i="2" s="1"/>
  <c r="I82" i="2"/>
  <c r="J82" i="2" s="1"/>
  <c r="M82" i="2" s="1"/>
  <c r="I59" i="2"/>
  <c r="J59" i="2" s="1"/>
  <c r="M59" i="2" s="1"/>
  <c r="K68" i="2"/>
  <c r="I29" i="2"/>
  <c r="J29" i="2" s="1"/>
  <c r="M29" i="2" s="1"/>
  <c r="I69" i="2"/>
  <c r="I48" i="2"/>
  <c r="J48" i="2" s="1"/>
  <c r="M48" i="2" s="1"/>
  <c r="I8" i="2"/>
  <c r="J8" i="2" s="1"/>
  <c r="M8" i="2" s="1"/>
  <c r="I5" i="2"/>
  <c r="J5" i="2" s="1"/>
  <c r="M5" i="2" s="1"/>
  <c r="I10" i="2"/>
  <c r="J10" i="2" s="1"/>
  <c r="M10" i="2" s="1"/>
  <c r="I25" i="2"/>
  <c r="J25" i="2" s="1"/>
  <c r="M25" i="2" s="1"/>
  <c r="I86" i="2"/>
  <c r="J86" i="2" s="1"/>
  <c r="M86" i="2" s="1"/>
  <c r="I51" i="2"/>
  <c r="I24" i="2"/>
  <c r="I58" i="2"/>
  <c r="J58" i="2" s="1"/>
  <c r="K54" i="2"/>
  <c r="I74" i="2"/>
  <c r="J74" i="2" s="1"/>
  <c r="M74" i="2" s="1"/>
  <c r="I67" i="2"/>
  <c r="J67" i="2" s="1"/>
  <c r="M67" i="2" s="1"/>
  <c r="I85" i="2"/>
  <c r="J85" i="2" s="1"/>
  <c r="M85" i="2" s="1"/>
  <c r="I62" i="2"/>
  <c r="J62" i="2" s="1"/>
  <c r="M62" i="2" s="1"/>
  <c r="I72" i="2"/>
  <c r="J72" i="2" s="1"/>
  <c r="M72" i="2" s="1"/>
  <c r="I63" i="2"/>
  <c r="J63" i="2" s="1"/>
  <c r="M63" i="2" s="1"/>
  <c r="I11" i="2"/>
  <c r="J11" i="2" s="1"/>
  <c r="M11" i="2" s="1"/>
  <c r="I49" i="2"/>
  <c r="J49" i="2" s="1"/>
  <c r="M49" i="2" s="1"/>
  <c r="I31" i="2"/>
  <c r="J31" i="2" s="1"/>
  <c r="M31" i="2" s="1"/>
  <c r="I22" i="2"/>
  <c r="I43" i="2"/>
  <c r="J43" i="2" s="1"/>
  <c r="M43" i="2" s="1"/>
  <c r="I7" i="2"/>
  <c r="J7" i="2" s="1"/>
  <c r="M7" i="2" s="1"/>
  <c r="I27" i="2"/>
  <c r="J27" i="2" s="1"/>
  <c r="M27" i="2" s="1"/>
  <c r="K80" i="2"/>
  <c r="I52" i="2"/>
  <c r="J52" i="2" s="1"/>
  <c r="M52" i="2" s="1"/>
  <c r="K45" i="2"/>
  <c r="K41" i="2"/>
  <c r="K13" i="2"/>
  <c r="I46" i="2"/>
  <c r="J46" i="2" s="1"/>
  <c r="M46" i="2" s="1"/>
  <c r="I14" i="2"/>
  <c r="J14" i="2" s="1"/>
  <c r="M14" i="2" s="1"/>
  <c r="I75" i="2"/>
  <c r="J75" i="2" s="1"/>
  <c r="M75" i="2" s="1"/>
  <c r="I20" i="2"/>
  <c r="J20" i="2" s="1"/>
  <c r="M20" i="2" s="1"/>
  <c r="I9" i="3"/>
  <c r="J9" i="3" s="1"/>
  <c r="K9" i="3" s="1"/>
  <c r="I46" i="3"/>
  <c r="J46" i="3" s="1"/>
  <c r="I25" i="3"/>
  <c r="I26" i="3"/>
  <c r="J26" i="3" s="1"/>
  <c r="M26" i="3" s="1"/>
  <c r="A83" i="3"/>
  <c r="A84" i="3" s="1"/>
  <c r="A85" i="3" s="1"/>
  <c r="A86" i="3" s="1"/>
  <c r="A87" i="3" s="1"/>
  <c r="A88" i="3" s="1"/>
  <c r="A89" i="3" s="1"/>
  <c r="I31" i="3"/>
  <c r="J31" i="3" s="1"/>
  <c r="M31" i="3" s="1"/>
  <c r="I15" i="3"/>
  <c r="J15" i="3" s="1"/>
  <c r="I87" i="3"/>
  <c r="J87" i="3" s="1"/>
  <c r="I75" i="3"/>
  <c r="J75" i="3" s="1"/>
  <c r="A23" i="3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I66" i="3"/>
  <c r="J66" i="3" s="1"/>
  <c r="I76" i="3"/>
  <c r="J76" i="3" s="1"/>
  <c r="I64" i="3"/>
  <c r="J64" i="3" s="1"/>
  <c r="I45" i="3"/>
  <c r="J45" i="3" s="1"/>
  <c r="I54" i="3"/>
  <c r="J54" i="3" s="1"/>
  <c r="I82" i="3"/>
  <c r="J82" i="3" s="1"/>
  <c r="I11" i="3"/>
  <c r="J11" i="3" s="1"/>
  <c r="J56" i="3"/>
  <c r="I29" i="3"/>
  <c r="J29" i="3" s="1"/>
  <c r="M29" i="3" s="1"/>
  <c r="I38" i="3"/>
  <c r="J38" i="3" s="1"/>
  <c r="M38" i="3" s="1"/>
  <c r="I48" i="3"/>
  <c r="J48" i="3" s="1"/>
  <c r="I85" i="3"/>
  <c r="J85" i="3" s="1"/>
  <c r="I50" i="3"/>
  <c r="J50" i="3" s="1"/>
  <c r="I59" i="3"/>
  <c r="J59" i="3" s="1"/>
  <c r="I51" i="3"/>
  <c r="J51" i="3" s="1"/>
  <c r="K70" i="3"/>
  <c r="M78" i="3"/>
  <c r="I20" i="3"/>
  <c r="J20" i="3" s="1"/>
  <c r="M20" i="3" s="1"/>
  <c r="I10" i="3"/>
  <c r="I14" i="3"/>
  <c r="J14" i="3" s="1"/>
  <c r="I8" i="3"/>
  <c r="J8" i="3" s="1"/>
  <c r="I36" i="3"/>
  <c r="I71" i="3"/>
  <c r="J71" i="3" s="1"/>
  <c r="K67" i="3"/>
  <c r="M67" i="3"/>
  <c r="J74" i="3"/>
  <c r="J68" i="3"/>
  <c r="J42" i="3"/>
  <c r="M42" i="3" s="1"/>
  <c r="J13" i="3"/>
  <c r="I41" i="3"/>
  <c r="K73" i="3"/>
  <c r="I84" i="3"/>
  <c r="J6" i="3"/>
  <c r="K80" i="3"/>
  <c r="J69" i="3"/>
  <c r="K69" i="3" s="1"/>
  <c r="J53" i="3"/>
  <c r="K53" i="3" s="1"/>
  <c r="I37" i="3"/>
  <c r="J44" i="3"/>
  <c r="I63" i="3"/>
  <c r="J40" i="3"/>
  <c r="M40" i="3" s="1"/>
  <c r="J7" i="3"/>
  <c r="J49" i="3"/>
  <c r="I23" i="3"/>
  <c r="I34" i="3"/>
  <c r="I62" i="3"/>
  <c r="J72" i="3"/>
  <c r="J5" i="3"/>
  <c r="K5" i="3" s="1"/>
  <c r="I27" i="3"/>
  <c r="J47" i="3"/>
  <c r="K47" i="3" s="1"/>
  <c r="I32" i="3"/>
  <c r="K58" i="3"/>
  <c r="I65" i="3"/>
  <c r="K81" i="3"/>
  <c r="J30" i="3"/>
  <c r="M30" i="3" s="1"/>
  <c r="I88" i="3"/>
  <c r="K55" i="3"/>
  <c r="J39" i="3"/>
  <c r="M39" i="3" s="1"/>
  <c r="J52" i="3"/>
  <c r="I43" i="3"/>
  <c r="J79" i="3"/>
  <c r="K57" i="3"/>
  <c r="I83" i="3"/>
  <c r="I19" i="3"/>
  <c r="I86" i="3"/>
  <c r="J12" i="3"/>
  <c r="I22" i="3"/>
  <c r="I61" i="3"/>
  <c r="I21" i="3"/>
  <c r="J55" i="2"/>
  <c r="M55" i="2" s="1"/>
  <c r="J81" i="2"/>
  <c r="M81" i="2" s="1"/>
  <c r="K81" i="2"/>
  <c r="K65" i="2"/>
  <c r="J15" i="2"/>
  <c r="M15" i="2" s="1"/>
  <c r="K77" i="2"/>
  <c r="J73" i="2"/>
  <c r="M73" i="2" s="1"/>
  <c r="I33" i="2"/>
  <c r="I38" i="2"/>
  <c r="I35" i="2"/>
  <c r="K78" i="2"/>
  <c r="I66" i="2"/>
  <c r="I40" i="2"/>
  <c r="I37" i="2"/>
  <c r="A20" i="2"/>
  <c r="A21" i="2" s="1"/>
  <c r="A22" i="2" s="1"/>
  <c r="A23" i="2" s="1"/>
  <c r="A81" i="2"/>
  <c r="A82" i="2" s="1"/>
  <c r="A83" i="2" s="1"/>
  <c r="A84" i="2" s="1"/>
  <c r="A85" i="2" s="1"/>
  <c r="A86" i="2" s="1"/>
  <c r="A87" i="2" s="1"/>
  <c r="I39" i="2"/>
  <c r="I28" i="2"/>
  <c r="I26" i="2"/>
  <c r="I34" i="2"/>
  <c r="I18" i="2"/>
  <c r="I84" i="2"/>
  <c r="I61" i="2"/>
  <c r="I36" i="2"/>
  <c r="K73" i="2" l="1"/>
  <c r="K69" i="2"/>
  <c r="J69" i="2"/>
  <c r="M69" i="2" s="1"/>
  <c r="K59" i="2"/>
  <c r="K53" i="2"/>
  <c r="K20" i="2"/>
  <c r="M79" i="3"/>
  <c r="M49" i="3"/>
  <c r="M45" i="3"/>
  <c r="M71" i="3"/>
  <c r="M64" i="3"/>
  <c r="M52" i="3"/>
  <c r="M76" i="3"/>
  <c r="M48" i="3"/>
  <c r="M56" i="3"/>
  <c r="M74" i="3"/>
  <c r="M54" i="3"/>
  <c r="M75" i="3"/>
  <c r="M51" i="3"/>
  <c r="M72" i="3"/>
  <c r="M68" i="3"/>
  <c r="M82" i="3"/>
  <c r="M66" i="3"/>
  <c r="M44" i="3"/>
  <c r="M87" i="3"/>
  <c r="M53" i="3"/>
  <c r="M69" i="3"/>
  <c r="M59" i="3"/>
  <c r="M50" i="3"/>
  <c r="M47" i="3"/>
  <c r="M85" i="3"/>
  <c r="M46" i="3"/>
  <c r="M6" i="3"/>
  <c r="M11" i="3"/>
  <c r="M9" i="3"/>
  <c r="M12" i="3"/>
  <c r="M5" i="3"/>
  <c r="M13" i="3"/>
  <c r="M7" i="3"/>
  <c r="M8" i="3"/>
  <c r="M14" i="3"/>
  <c r="M15" i="3"/>
  <c r="K46" i="3"/>
  <c r="M58" i="2"/>
  <c r="K58" i="2"/>
  <c r="J25" i="3"/>
  <c r="M25" i="3" s="1"/>
  <c r="K12" i="2"/>
  <c r="I19" i="2"/>
  <c r="K5" i="2"/>
  <c r="K6" i="2"/>
  <c r="K42" i="2"/>
  <c r="K44" i="2"/>
  <c r="K26" i="3"/>
  <c r="K67" i="2"/>
  <c r="I35" i="3"/>
  <c r="J35" i="3" s="1"/>
  <c r="M35" i="3" s="1"/>
  <c r="K82" i="2"/>
  <c r="J21" i="2"/>
  <c r="M21" i="2" s="1"/>
  <c r="K14" i="2"/>
  <c r="K62" i="2"/>
  <c r="K47" i="2"/>
  <c r="K74" i="2"/>
  <c r="K64" i="2"/>
  <c r="J24" i="2"/>
  <c r="M24" i="2" s="1"/>
  <c r="K24" i="2"/>
  <c r="K25" i="2"/>
  <c r="K29" i="2"/>
  <c r="J51" i="2"/>
  <c r="M51" i="2" s="1"/>
  <c r="K72" i="2"/>
  <c r="K63" i="2"/>
  <c r="K86" i="2"/>
  <c r="K15" i="2"/>
  <c r="K48" i="2"/>
  <c r="K46" i="2"/>
  <c r="J30" i="2"/>
  <c r="M30" i="2" s="1"/>
  <c r="J22" i="2"/>
  <c r="M22" i="2" s="1"/>
  <c r="K22" i="2"/>
  <c r="I57" i="2"/>
  <c r="J57" i="2" s="1"/>
  <c r="M57" i="2" s="1"/>
  <c r="I60" i="2"/>
  <c r="J60" i="2" s="1"/>
  <c r="K43" i="2"/>
  <c r="K85" i="2"/>
  <c r="K11" i="2"/>
  <c r="K71" i="2"/>
  <c r="I23" i="2"/>
  <c r="J23" i="2" s="1"/>
  <c r="M23" i="2" s="1"/>
  <c r="K10" i="2"/>
  <c r="K49" i="2"/>
  <c r="K7" i="2"/>
  <c r="I28" i="3"/>
  <c r="J28" i="3" s="1"/>
  <c r="M28" i="3" s="1"/>
  <c r="K76" i="3"/>
  <c r="A24" i="3"/>
  <c r="K82" i="3"/>
  <c r="I24" i="3"/>
  <c r="J24" i="3" s="1"/>
  <c r="M24" i="3" s="1"/>
  <c r="J10" i="3"/>
  <c r="K52" i="3"/>
  <c r="K7" i="3"/>
  <c r="K8" i="3"/>
  <c r="K44" i="3"/>
  <c r="I60" i="3"/>
  <c r="J60" i="3" s="1"/>
  <c r="I18" i="3"/>
  <c r="J18" i="3" s="1"/>
  <c r="M18" i="3" s="1"/>
  <c r="K15" i="3"/>
  <c r="K56" i="3"/>
  <c r="J34" i="3"/>
  <c r="M34" i="3" s="1"/>
  <c r="J37" i="3"/>
  <c r="M37" i="3" s="1"/>
  <c r="J19" i="3"/>
  <c r="M19" i="3" s="1"/>
  <c r="J41" i="3"/>
  <c r="M41" i="3" s="1"/>
  <c r="J21" i="3"/>
  <c r="M21" i="3" s="1"/>
  <c r="J32" i="3"/>
  <c r="M32" i="3" s="1"/>
  <c r="K40" i="3"/>
  <c r="J63" i="3"/>
  <c r="K63" i="3" s="1"/>
  <c r="K51" i="3"/>
  <c r="K68" i="3"/>
  <c r="K20" i="3"/>
  <c r="K66" i="3"/>
  <c r="K48" i="3"/>
  <c r="K87" i="3"/>
  <c r="J65" i="3"/>
  <c r="K65" i="3" s="1"/>
  <c r="J88" i="3"/>
  <c r="J83" i="3"/>
  <c r="K31" i="3"/>
  <c r="M4" i="3"/>
  <c r="K89" i="3"/>
  <c r="K85" i="3"/>
  <c r="K4" i="3"/>
  <c r="K39" i="3"/>
  <c r="J23" i="3"/>
  <c r="M23" i="3" s="1"/>
  <c r="J22" i="3"/>
  <c r="M22" i="3" s="1"/>
  <c r="K54" i="3"/>
  <c r="K29" i="3"/>
  <c r="K64" i="3"/>
  <c r="K45" i="3"/>
  <c r="J62" i="3"/>
  <c r="J61" i="3"/>
  <c r="K61" i="3" s="1"/>
  <c r="J27" i="3"/>
  <c r="M27" i="3" s="1"/>
  <c r="K13" i="3"/>
  <c r="J43" i="3"/>
  <c r="K50" i="3"/>
  <c r="K6" i="3"/>
  <c r="K59" i="3"/>
  <c r="K74" i="3"/>
  <c r="J36" i="3"/>
  <c r="M36" i="3" s="1"/>
  <c r="J84" i="3"/>
  <c r="K84" i="3" s="1"/>
  <c r="K79" i="3"/>
  <c r="K38" i="3"/>
  <c r="K30" i="3"/>
  <c r="K75" i="3"/>
  <c r="J86" i="3"/>
  <c r="K11" i="3"/>
  <c r="K49" i="3"/>
  <c r="I33" i="3"/>
  <c r="K72" i="3"/>
  <c r="K12" i="3"/>
  <c r="K71" i="3"/>
  <c r="K42" i="3"/>
  <c r="K14" i="3"/>
  <c r="J84" i="2"/>
  <c r="M84" i="2" s="1"/>
  <c r="K84" i="2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24" i="2"/>
  <c r="J37" i="2"/>
  <c r="M37" i="2" s="1"/>
  <c r="J28" i="2"/>
  <c r="M28" i="2" s="1"/>
  <c r="J36" i="2"/>
  <c r="M36" i="2" s="1"/>
  <c r="J40" i="2"/>
  <c r="M40" i="2" s="1"/>
  <c r="K40" i="2"/>
  <c r="J18" i="2"/>
  <c r="M18" i="2" s="1"/>
  <c r="J61" i="2"/>
  <c r="M61" i="2" s="1"/>
  <c r="K31" i="2"/>
  <c r="J26" i="2"/>
  <c r="M26" i="2" s="1"/>
  <c r="K26" i="2"/>
  <c r="K8" i="2"/>
  <c r="J39" i="2"/>
  <c r="M39" i="2" s="1"/>
  <c r="J35" i="2"/>
  <c r="M35" i="2" s="1"/>
  <c r="J38" i="2"/>
  <c r="M38" i="2" s="1"/>
  <c r="K38" i="2"/>
  <c r="K55" i="2"/>
  <c r="K75" i="2"/>
  <c r="J66" i="2"/>
  <c r="M66" i="2" s="1"/>
  <c r="K66" i="2"/>
  <c r="J34" i="2"/>
  <c r="M34" i="2" s="1"/>
  <c r="K34" i="2"/>
  <c r="K52" i="2"/>
  <c r="J33" i="2"/>
  <c r="M33" i="2" s="1"/>
  <c r="K27" i="2"/>
  <c r="M60" i="3" l="1"/>
  <c r="M86" i="3"/>
  <c r="M63" i="3"/>
  <c r="M83" i="3"/>
  <c r="M88" i="3"/>
  <c r="M43" i="3"/>
  <c r="M65" i="3"/>
  <c r="M61" i="3"/>
  <c r="M62" i="3"/>
  <c r="M84" i="3"/>
  <c r="M10" i="3"/>
  <c r="K35" i="3"/>
  <c r="K19" i="3"/>
  <c r="K28" i="2"/>
  <c r="K32" i="3"/>
  <c r="J19" i="2"/>
  <c r="M19" i="2" s="1"/>
  <c r="M1" i="2" s="1"/>
  <c r="K19" i="2"/>
  <c r="I1" i="3"/>
  <c r="I2" i="3"/>
  <c r="K25" i="3"/>
  <c r="K39" i="2"/>
  <c r="K37" i="3"/>
  <c r="I1" i="2"/>
  <c r="K21" i="2"/>
  <c r="K57" i="2"/>
  <c r="K30" i="2"/>
  <c r="K51" i="2"/>
  <c r="K33" i="2"/>
  <c r="K18" i="2"/>
  <c r="M60" i="2"/>
  <c r="K60" i="2"/>
  <c r="I2" i="2"/>
  <c r="M2" i="2"/>
  <c r="K10" i="3"/>
  <c r="K24" i="3"/>
  <c r="K34" i="3"/>
  <c r="K36" i="3"/>
  <c r="K83" i="3"/>
  <c r="K28" i="3"/>
  <c r="K22" i="3"/>
  <c r="K88" i="3"/>
  <c r="J33" i="3"/>
  <c r="M33" i="3" s="1"/>
  <c r="K23" i="3"/>
  <c r="K21" i="3"/>
  <c r="K43" i="3"/>
  <c r="K41" i="3"/>
  <c r="K86" i="3"/>
  <c r="K27" i="3"/>
  <c r="K62" i="3"/>
  <c r="K60" i="3"/>
  <c r="K18" i="3"/>
  <c r="K36" i="2"/>
  <c r="K61" i="2"/>
  <c r="K35" i="2"/>
  <c r="K37" i="2"/>
  <c r="K23" i="2"/>
  <c r="M2" i="3" l="1"/>
  <c r="M1" i="3"/>
  <c r="K1" i="2"/>
  <c r="J1" i="2"/>
  <c r="L1" i="2" s="1"/>
  <c r="K2" i="2"/>
  <c r="J2" i="2"/>
  <c r="L2" i="2" s="1"/>
  <c r="K33" i="3"/>
  <c r="J1" i="3"/>
  <c r="J2" i="3"/>
  <c r="L1" i="3" l="1"/>
  <c r="L2" i="3"/>
  <c r="K2" i="3"/>
  <c r="K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USER1</author>
  </authors>
  <commentList>
    <comment ref="A3" authorId="0" shapeId="0" xr:uid="{C5AB5B02-8F4B-473B-8FB0-A1D5FC37EB74}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Poradové číslo - v prípade potreby doplniť ďaľšie riadky a p.č.</t>
        </r>
      </text>
    </comment>
    <comment ref="B3" authorId="1" shapeId="0" xr:uid="{57857448-8CF9-45AB-AF5A-974DFABFC669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Vybrať 1 z možností (hlavná aktivita alebo podporná aktivita).</t>
        </r>
      </text>
    </comment>
    <comment ref="C3" authorId="1" shapeId="0" xr:uid="{517801FE-067B-459A-A7FE-9C97053462DC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Výber z jednotlivých aktivít plánovaných pre projekt. Výber možný výlučne z preddefinovaných možností</t>
        </r>
      </text>
    </comment>
    <comment ref="D3" authorId="1" shapeId="0" xr:uid="{E0E3021D-55F4-4BB0-B90B-686683A89714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Uvádza sa skupina výdavkou v súlade s Príručkou oprávnenosti výdavkov prioritnej osi 7 Informačná spoločnosť OPII (príloha PpŽ - Národné projekty)</t>
        </r>
      </text>
    </comment>
    <comment ref="E3" authorId="1" shapeId="0" xr:uid="{1C105BBD-435A-4684-9725-79BB65B8035F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Uvádza sa konkrétny názov výdavku.</t>
        </r>
      </text>
    </comment>
    <comment ref="F3" authorId="1" shapeId="0" xr:uid="{00B1083D-CEB9-49D9-B71F-B4BEF4F29FCF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Uvádzajú sa názvy alebo skratky reálnych a merateľných merných jednotiek. Nie je povolené používať mernú jednotku projekt.</t>
        </r>
      </text>
    </comment>
    <comment ref="G3" authorId="1" shapeId="0" xr:uid="{DC5E5055-779C-4A93-A849-BB08596D8E73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Uvádza sa cena za mernú jednotku bez DPH stanovená s presnosťou na max. 4 desatinné miesta.</t>
        </r>
      </text>
    </comment>
    <comment ref="H3" authorId="1" shapeId="0" xr:uid="{95E1CC01-CBDD-47EF-BEFB-EAECDC08DA85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Uvádza sa počet jednotiek týkajúci sa daného výdavku v celých číslach bez desatinných miest.</t>
        </r>
      </text>
    </comment>
    <comment ref="I3" authorId="1" shapeId="0" xr:uid="{256243A1-4F75-470E-A741-A99ABD75FA97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Uvádza sa vzorec súčtu Spolu  bez DPH a DPH 20%. Suma Spolu s DPH tak zahŕňa oprávnené aj neoprávnené výdavky.</t>
        </r>
      </text>
    </comment>
    <comment ref="J3" authorId="1" shapeId="0" xr:uid="{E8767014-00F4-4287-956B-9827854B0729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Výdavky, ktoré spĺňajú podmienky oprávnenosti v zmysle príslušného vyzvania, t.j. tie, ktoré bezprostredne súvisia s realizáciou projektu.</t>
        </r>
      </text>
    </comment>
    <comment ref="K3" authorId="1" shapeId="0" xr:uid="{5EFA4FE6-6A5A-4D45-AE4E-15D3FCD8ABD1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Výdavky, ktoré nie sú v súlade s podmienkami oprávnenosti výdavkov podľa Príručky oprávnenosti výdavkov prioritnej osi 7 Informačná spoločnosť OPII (príloha PpŽ - Národné projekty) a teda na ich úhradu nemôže byť poskytnutý NFP.</t>
        </r>
      </text>
    </comment>
    <comment ref="L3" authorId="1" shapeId="0" xr:uid="{3112ACE3-CE05-498F-BE25-341AA0F24461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Intenzita pomoci je vyjadrená ako podiel NFP k celkovým oprávneným výdavkom projektu, vyjadruje sa v % a jej maximálna výška je určená vo vyzvaní. Uvádza sa v zaokrúhlení na 3 desatinné miesta.</t>
        </r>
      </text>
    </comment>
    <comment ref="M3" authorId="1" shapeId="0" xr:uid="{7D42BF1A-2C32-42B3-8373-E5E062660F3B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Výška NFP je daná súčinom intenzity pomoci a výšky oprávnených výdavkov. Hodnoty sa zaokrúhľujú na dve desatinné miesta. Maximálna výška NFP je určená vo vyzvaní.</t>
        </r>
      </text>
    </comment>
    <comment ref="N3" authorId="1" shapeId="0" xr:uid="{D898DA93-25AC-46CB-906A-AAE2232D9710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Uvádza sa číslo VO podľa Vestníka VO /Číslo dodávateľskej zmluvy/, mzdy, iné</t>
        </r>
      </text>
    </comment>
    <comment ref="O3" authorId="1" shapeId="0" xr:uid="{0C20AEF3-DA2A-476F-B9E0-0643FD186950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Potrebné je uviesť detailné zdôvodnenie výdavku, počtu jednotiek a ceny.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USER1</author>
  </authors>
  <commentList>
    <comment ref="A3" authorId="0" shapeId="0" xr:uid="{00000000-0006-0000-1500-000001000000}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Poradové číslo - v prípade potreby doplniť ďaľšie riadky a p.č.</t>
        </r>
      </text>
    </comment>
    <comment ref="B3" authorId="1" shapeId="0" xr:uid="{00000000-0006-0000-1500-000002000000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Vybrať 1 z možností (hlavná aktivita alebo podporná aktivita).</t>
        </r>
      </text>
    </comment>
    <comment ref="C3" authorId="1" shapeId="0" xr:uid="{00000000-0006-0000-1500-000003000000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Výber z jednotlivých aktivít plánovaných pre projekt. Výber možný výlučne z preddefinovaných možností</t>
        </r>
      </text>
    </comment>
    <comment ref="D3" authorId="1" shapeId="0" xr:uid="{00000000-0006-0000-1500-000004000000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Uvádza sa skupina výdavkou v súlade s Príručkou oprávnenosti výdavkov prioritnej osi 7 Informačná spoločnosť OPII (príloha PpŽ - Národné projekty)</t>
        </r>
      </text>
    </comment>
    <comment ref="E3" authorId="1" shapeId="0" xr:uid="{00000000-0006-0000-1500-000005000000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Uvádza sa konkrétny názov výdavku.</t>
        </r>
      </text>
    </comment>
    <comment ref="F3" authorId="1" shapeId="0" xr:uid="{00000000-0006-0000-1500-000006000000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Uvádzajú sa názvy alebo skratky reálnych a merateľných merných jednotiek. Nie je povolené používať mernú jednotku projekt.</t>
        </r>
      </text>
    </comment>
    <comment ref="G3" authorId="1" shapeId="0" xr:uid="{00000000-0006-0000-1500-000007000000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Uvádza sa cena za mernú jednotku bez DPH stanovená s presnosťou na max. 4 desatinné miesta.</t>
        </r>
      </text>
    </comment>
    <comment ref="H3" authorId="1" shapeId="0" xr:uid="{00000000-0006-0000-1500-000008000000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Uvádza sa počet jednotiek týkajúci sa daného výdavku v celých číslach bez desatinných miest.</t>
        </r>
      </text>
    </comment>
    <comment ref="I3" authorId="1" shapeId="0" xr:uid="{00000000-0006-0000-1500-000009000000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Uvádza sa vzorec súčtu Spolu  bez DPH a DPH 20%. Suma Spolu s DPH tak zahŕňa oprávnené aj neoprávnené výdavky.</t>
        </r>
      </text>
    </comment>
    <comment ref="J3" authorId="1" shapeId="0" xr:uid="{00000000-0006-0000-1500-00000A000000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Výdavky, ktoré spĺňajú podmienky oprávnenosti v zmysle príslušného vyzvania, t.j. tie, ktoré bezprostredne súvisia s realizáciou projektu.</t>
        </r>
      </text>
    </comment>
    <comment ref="K3" authorId="1" shapeId="0" xr:uid="{00000000-0006-0000-1500-00000B000000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Výdavky, ktoré nie sú v súlade s podmienkami oprávnenosti výdavkov podľa Príručky oprávnenosti výdavkov prioritnej osi 7 Informačná spoločnosť OPII (príloha PpŽ - Národné projekty) a teda na ich úhradu nemôže byť poskytnutý NFP.</t>
        </r>
      </text>
    </comment>
    <comment ref="L3" authorId="1" shapeId="0" xr:uid="{00000000-0006-0000-1500-00000C000000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Intenzita pomoci je vyjadrená ako podiel NFP k celkovým oprávneným výdavkom projektu, vyjadruje sa v % a jej maximálna výška je určená vo vyzvaní. Uvádza sa v zaokrúhlení na 3 desatinné miesta.</t>
        </r>
      </text>
    </comment>
    <comment ref="M3" authorId="1" shapeId="0" xr:uid="{00000000-0006-0000-1500-00000D000000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Výška NFP je daná súčinom intenzity pomoci a výšky oprávnených výdavkov. Hodnoty sa zaokrúhľujú na dve desatinné miesta. Maximálna výška NFP je určená vo vyzvaní.</t>
        </r>
      </text>
    </comment>
    <comment ref="N3" authorId="1" shapeId="0" xr:uid="{00000000-0006-0000-1500-00000E000000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Uvádza sa číslo VO podľa Vestníka VO /Číslo dodávateľskej zmluvy/, mzdy, iné</t>
        </r>
      </text>
    </comment>
    <comment ref="O3" authorId="1" shapeId="0" xr:uid="{00000000-0006-0000-1500-00000F000000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Potrebné je uviesť detailné zdôvodnenie výdavku, počtu jednotiek a ceny. </t>
        </r>
      </text>
    </comment>
  </commentList>
</comments>
</file>

<file path=xl/sharedStrings.xml><?xml version="1.0" encoding="utf-8"?>
<sst xmlns="http://schemas.openxmlformats.org/spreadsheetml/2006/main" count="884" uniqueCount="76">
  <si>
    <t>%</t>
  </si>
  <si>
    <t>Nepriame výdavky projektu</t>
  </si>
  <si>
    <t>907 - Paušálna sadzba na nepriame výdavky podľa článku 54 písm. a) NSU</t>
  </si>
  <si>
    <t>Podporné aktivity</t>
  </si>
  <si>
    <t>Podporná</t>
  </si>
  <si>
    <t>HOD</t>
  </si>
  <si>
    <t>521 Mzdové výdavky</t>
  </si>
  <si>
    <t>Nasadenie</t>
  </si>
  <si>
    <t>Hlavná</t>
  </si>
  <si>
    <t>ČD</t>
  </si>
  <si>
    <t>Špecialista pre digitálne archívne procesy</t>
  </si>
  <si>
    <t>518 Ostatné služby</t>
  </si>
  <si>
    <t>Špecialista pre manažment zmien</t>
  </si>
  <si>
    <t>Špecialista archívnych procesov</t>
  </si>
  <si>
    <t>Pracovník digitalizácie - skenerista</t>
  </si>
  <si>
    <t xml:space="preserve">Iné </t>
  </si>
  <si>
    <t>IT/IS konzultant (napr. SAP)</t>
  </si>
  <si>
    <t>Školiteľ pre IT systémy</t>
  </si>
  <si>
    <t>Špecialista pre databázy</t>
  </si>
  <si>
    <t>Špecialista pre infraštruktúrny/HW špecialista</t>
  </si>
  <si>
    <t>Špecialista pre bezpečnosť IT</t>
  </si>
  <si>
    <t>Odborník pre IT dohľad/Quality Assurance</t>
  </si>
  <si>
    <t>IT analytik</t>
  </si>
  <si>
    <t>Projektový manažér IT projektu</t>
  </si>
  <si>
    <t>IT programátor/vývojár</t>
  </si>
  <si>
    <t>IT tester</t>
  </si>
  <si>
    <t>IT architekt</t>
  </si>
  <si>
    <t>Implementácia a testovanie</t>
  </si>
  <si>
    <t>Nákup technických prostriedkov, programových prostriedkov a služieb</t>
  </si>
  <si>
    <t>Analýza a dizajn</t>
  </si>
  <si>
    <t>Komentár</t>
  </si>
  <si>
    <t>Číslo VO/číslo DZ</t>
  </si>
  <si>
    <t>Hodnota NFP          (v EUR)</t>
  </si>
  <si>
    <t>Intenzita pomoci (v %)</t>
  </si>
  <si>
    <t>Neoprávnený výdavok (v EUR)</t>
  </si>
  <si>
    <t>Oprávnený výdavok (v EUR)</t>
  </si>
  <si>
    <t>Spolu s DPH (v EUR)</t>
  </si>
  <si>
    <t xml:space="preserve">Počet jednotiek </t>
  </si>
  <si>
    <t xml:space="preserve">Jednotková cena bez DPH (v EUR) </t>
  </si>
  <si>
    <t>MJ</t>
  </si>
  <si>
    <t>Názov výdavku</t>
  </si>
  <si>
    <t xml:space="preserve">Skupina  výdavkov
</t>
  </si>
  <si>
    <t>Názov aktivity</t>
  </si>
  <si>
    <t>Skupina aktivít</t>
  </si>
  <si>
    <t>P.č.</t>
  </si>
  <si>
    <t>SUBTOTAL</t>
  </si>
  <si>
    <t>SPOLU</t>
  </si>
  <si>
    <t>Vlastník procesov</t>
  </si>
  <si>
    <t>Kľúčový používateľ</t>
  </si>
  <si>
    <t>Manažér kvality</t>
  </si>
  <si>
    <t>Finančný manažér</t>
  </si>
  <si>
    <t>IT Architekt</t>
  </si>
  <si>
    <t>IT Analytik</t>
  </si>
  <si>
    <t>Dátový kurátor</t>
  </si>
  <si>
    <t>Dátový špecialista</t>
  </si>
  <si>
    <t>Špecialista na publicitu</t>
  </si>
  <si>
    <t>022 Samostatné hnuteľné veci a súbory hnuteľných vecí</t>
  </si>
  <si>
    <t>DP1: Skenovacie zariadenia</t>
  </si>
  <si>
    <t>prostredie</t>
  </si>
  <si>
    <t>013 Softvér</t>
  </si>
  <si>
    <t>DP2: Softvér pre digitalizáciu</t>
  </si>
  <si>
    <t>A-RI1: Serverová platforma a komunikačné prepojenia</t>
  </si>
  <si>
    <t>A-RI2: Storage - prevádzkové prostredie</t>
  </si>
  <si>
    <t>A-RI3: Storage - dlhodobá archivácia</t>
  </si>
  <si>
    <t>A-RI4: Softvérové prostredie</t>
  </si>
  <si>
    <t>A-A1: Serverová platforma a komunikačné prepojenia</t>
  </si>
  <si>
    <t>A-A2: Storage - prevádzkové prostredie</t>
  </si>
  <si>
    <t>A-A3: Storage - dlhodobá archivácia</t>
  </si>
  <si>
    <t>A-A4: Softvérové prostredie</t>
  </si>
  <si>
    <t>A-MLA1: Serverová platforma a komunikačné prepojenia</t>
  </si>
  <si>
    <t>A-MLA2: Storage - prevádzkové prostredie</t>
  </si>
  <si>
    <t>A-MLA3: Storage - dlhodobá archivácia</t>
  </si>
  <si>
    <t>A-MLA4: Softvérové prostredie</t>
  </si>
  <si>
    <t>A-AL1: Serverová platforma a komunikačné prepojenia</t>
  </si>
  <si>
    <t>A-AL2: Storage - prevádzkové prostredie</t>
  </si>
  <si>
    <t>A-AL3: Storage - dlhodobá archivácia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</si>
</sst>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horizontal="left" vertical="top" wrapText="1"/>
      <protection locked="0"/>
    </xf>
    <xf numFmtId="4" fontId="1" fillId="2" borderId="1" xfId="0" applyNumberFormat="1" applyFont="1" applyFill="1" applyBorder="1" applyProtection="1">
      <protection locked="0"/>
    </xf>
    <xf numFmtId="44" fontId="1" fillId="3" borderId="1" xfId="0" applyNumberFormat="1" applyFont="1" applyFill="1" applyBorder="1" applyProtection="1">
      <protection locked="0"/>
    </xf>
    <xf numFmtId="10" fontId="1" fillId="2" borderId="1" xfId="0" applyNumberFormat="1" applyFont="1" applyFill="1" applyBorder="1" applyProtection="1">
      <protection locked="0"/>
    </xf>
    <xf numFmtId="44" fontId="1" fillId="2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righ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 vertical="top" wrapText="1"/>
      <protection locked="0"/>
    </xf>
    <xf numFmtId="2" fontId="1" fillId="3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44" fontId="5" fillId="5" borderId="1" xfId="0" applyNumberFormat="1" applyFont="1" applyFill="1" applyBorder="1" applyAlignment="1">
      <alignment horizontal="center"/>
    </xf>
    <xf numFmtId="10" fontId="5" fillId="5" borderId="1" xfId="0" applyNumberFormat="1" applyFont="1" applyFill="1" applyBorder="1"/>
    <xf numFmtId="44" fontId="1" fillId="0" borderId="0" xfId="0" applyNumberFormat="1" applyFont="1"/>
    <xf numFmtId="2" fontId="1" fillId="0" borderId="0" xfId="0" applyNumberFormat="1" applyFont="1"/>
    <xf numFmtId="0" fontId="5" fillId="5" borderId="4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BA%20(alt3-pln&#233;%20rie&#353;enie)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ec55e5b485898c3/MIRRI_Dokumentacia/P_01_a_I_01_a_P_03_a_I_03_PRILOHA_KATALOG_POZIADAVIEK_mapovanie-a-zivotny-cyklus_Projekt_AA_OVM_BB_OsobaXY_DDMMYY_v0.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Zoznam_Harkov"/>
      <sheetName val="Sumarizácia"/>
      <sheetName val="Zdroje Financovania"/>
      <sheetName val="CBA - Agendové IS"/>
      <sheetName val="Výdavky - Agendové IS"/>
      <sheetName val="Prínosy - Agendové IS"/>
      <sheetName val="Parametre - Agendové IS"/>
      <sheetName val="MODULY_CBA"/>
      <sheetName val="Parametre_ECF_TCF"/>
      <sheetName val="INKREMENTY"/>
      <sheetName val="KATALOG_POZIADAVKY"/>
      <sheetName val="TCF_v02"/>
      <sheetName val="ECF_v02"/>
      <sheetName val="UAW_v02"/>
      <sheetName val="AKTIVITY_POZICIE"/>
      <sheetName val="POZICIE_INTERNE"/>
      <sheetName val="Rozpocet - Vyvoj aplikacii"/>
      <sheetName val="ISCO_Prevodnik"/>
      <sheetName val="Rozpočet - HW a licencie"/>
      <sheetName val="Harmonogram"/>
      <sheetName val="ROZPOCET_NFP"/>
      <sheetName val="LIMITY"/>
      <sheetName val="Kontrola"/>
      <sheetName val="TCO"/>
      <sheetName val="TCO AS IS - SW"/>
      <sheetName val="TCO AS IS - HW"/>
      <sheetName val="TCO TO BE- SW"/>
      <sheetName val="TCO TO BE - HW"/>
      <sheetName val="Faktory"/>
      <sheetName val="Ciselnik"/>
      <sheetName val="Procesné mapy"/>
      <sheetName val="Procesy - AS IS"/>
      <sheetName val="Procesy - TO BE"/>
      <sheetName val="Analyza citlivosti - AgendovéIS"/>
      <sheetName val="Rozdelenie prínos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Pilot: Digitalizačné pracoviská</v>
          </cell>
        </row>
        <row r="4">
          <cell r="B4" t="str">
            <v>Pilot: Aplikácia - Rozvoj ISEA</v>
          </cell>
        </row>
        <row r="5">
          <cell r="B5" t="str">
            <v>Pilot: Aplikácia - Automatizácia</v>
          </cell>
        </row>
        <row r="6">
          <cell r="B6" t="str">
            <v>Pilot: Aplikácia - Machine learning a analytika</v>
          </cell>
        </row>
        <row r="7">
          <cell r="B7" t="str">
            <v>Pilot: Aplikácia - ArchivLog</v>
          </cell>
        </row>
        <row r="8">
          <cell r="B8" t="str">
            <v>2.fáza: Digitalizačné pracoviská</v>
          </cell>
        </row>
        <row r="9">
          <cell r="B9" t="str">
            <v>2.fáza: Aplikácia - Rozvoj ISEA</v>
          </cell>
        </row>
        <row r="10">
          <cell r="B10" t="str">
            <v>2.fáza: Aplikácia - Automatizácia</v>
          </cell>
        </row>
        <row r="11">
          <cell r="B11" t="str">
            <v>2.fáza: Aplikácia - Machine learning a analytika</v>
          </cell>
        </row>
        <row r="12">
          <cell r="B12" t="str">
            <v>2.fáza: Aplikácia - ArchivLog</v>
          </cell>
        </row>
      </sheetData>
      <sheetData sheetId="9"/>
      <sheetData sheetId="10">
        <row r="2">
          <cell r="A2" t="str">
            <v>Inkrement 1</v>
          </cell>
        </row>
        <row r="3">
          <cell r="A3" t="str">
            <v>Inkrement 2</v>
          </cell>
        </row>
        <row r="4">
          <cell r="A4" t="str">
            <v>Inkrement 3</v>
          </cell>
        </row>
        <row r="5">
          <cell r="A5" t="str">
            <v>Inkrement 4</v>
          </cell>
        </row>
        <row r="6">
          <cell r="A6" t="str">
            <v>Inkrement 5</v>
          </cell>
        </row>
        <row r="7">
          <cell r="A7" t="str">
            <v>Inkrement 6</v>
          </cell>
        </row>
        <row r="8">
          <cell r="A8" t="str">
            <v>Inkrement 7</v>
          </cell>
        </row>
        <row r="9">
          <cell r="A9" t="str">
            <v>Inkrement 8</v>
          </cell>
        </row>
        <row r="10">
          <cell r="A10" t="str">
            <v>Inkrement 9</v>
          </cell>
        </row>
        <row r="11">
          <cell r="A11" t="str">
            <v>Inkrement 10</v>
          </cell>
        </row>
        <row r="12">
          <cell r="A12" t="str">
            <v>Inkrement 11</v>
          </cell>
        </row>
        <row r="13">
          <cell r="A13" t="str">
            <v>Inkrement 12</v>
          </cell>
        </row>
        <row r="14">
          <cell r="A14" t="str">
            <v>Inkrement 13</v>
          </cell>
        </row>
        <row r="15">
          <cell r="A15" t="str">
            <v>Inkrement 14</v>
          </cell>
        </row>
        <row r="16">
          <cell r="A16" t="str">
            <v>Inkrement 15</v>
          </cell>
        </row>
        <row r="17">
          <cell r="A17" t="str">
            <v>Inkrement 16</v>
          </cell>
        </row>
        <row r="18">
          <cell r="A18" t="str">
            <v>Inkrement 17</v>
          </cell>
        </row>
        <row r="19">
          <cell r="A19" t="str">
            <v>Inkrement 18</v>
          </cell>
        </row>
        <row r="20">
          <cell r="A20" t="str">
            <v>Inkrement 19</v>
          </cell>
        </row>
        <row r="21">
          <cell r="A21" t="str">
            <v>Inkrement 20</v>
          </cell>
        </row>
      </sheetData>
      <sheetData sheetId="11"/>
      <sheetData sheetId="12"/>
      <sheetData sheetId="13"/>
      <sheetData sheetId="14"/>
      <sheetData sheetId="15">
        <row r="4">
          <cell r="Q4" t="str">
            <v>IT architekt</v>
          </cell>
        </row>
        <row r="5">
          <cell r="Q5" t="str">
            <v>IT tester</v>
          </cell>
        </row>
        <row r="6">
          <cell r="Q6" t="str">
            <v>IT programátor/vývojár</v>
          </cell>
        </row>
        <row r="7">
          <cell r="Q7" t="str">
            <v>Projektový manažér IT projektu</v>
          </cell>
        </row>
        <row r="8">
          <cell r="Q8" t="str">
            <v>IT analytik</v>
          </cell>
        </row>
        <row r="9">
          <cell r="Q9" t="str">
            <v>Odborník pre IT dohľad/Quality Assurance</v>
          </cell>
        </row>
        <row r="10">
          <cell r="Q10" t="str">
            <v>Špecialista pre bezpečnosť IT</v>
          </cell>
        </row>
        <row r="11">
          <cell r="Q11" t="str">
            <v>Špecialista pre infraštruktúrny/HW špecialista</v>
          </cell>
        </row>
        <row r="12">
          <cell r="Q12" t="str">
            <v>Špecialista pre databázy</v>
          </cell>
        </row>
        <row r="13">
          <cell r="Q13" t="str">
            <v>Školiteľ pre IT systémy</v>
          </cell>
        </row>
        <row r="14">
          <cell r="Q14" t="str">
            <v>IT/IS konzultant (napr. SAP)</v>
          </cell>
        </row>
        <row r="15">
          <cell r="Q15" t="str">
            <v xml:space="preserve">Iné </v>
          </cell>
        </row>
        <row r="16">
          <cell r="Q16" t="str">
            <v>Finančný manažér</v>
          </cell>
        </row>
        <row r="17">
          <cell r="Q17" t="str">
            <v>Administratívny pracovník</v>
          </cell>
        </row>
        <row r="18">
          <cell r="Q18" t="str">
            <v>Projektový manažér</v>
          </cell>
        </row>
        <row r="19">
          <cell r="Q19" t="str">
            <v>Manažér pre publicitu</v>
          </cell>
        </row>
        <row r="20">
          <cell r="Q20" t="str">
            <v>Manažér pre monitoring</v>
          </cell>
        </row>
        <row r="21">
          <cell r="Q21" t="str">
            <v>Špecialista na Verejné obstarávanie</v>
          </cell>
        </row>
        <row r="22">
          <cell r="Q22" t="str">
            <v>Pracovník digitalizácie - skenerista</v>
          </cell>
        </row>
        <row r="23">
          <cell r="Q23" t="str">
            <v>Špecialista archívnych procesov</v>
          </cell>
        </row>
        <row r="24">
          <cell r="Q24" t="str">
            <v>Špecialista pre manažment zmien</v>
          </cell>
        </row>
        <row r="25">
          <cell r="Q25" t="str">
            <v>Špecialista pre digitálne archívne procesy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A2" t="str">
            <v>Občan (G2C)</v>
          </cell>
        </row>
        <row r="3">
          <cell r="A3" t="str">
            <v>Podnikateľ (G2B)</v>
          </cell>
        </row>
        <row r="4">
          <cell r="A4" t="str">
            <v>Zahraničná osoba (G2A)</v>
          </cell>
        </row>
        <row r="5">
          <cell r="A5" t="str">
            <v>Zamestnanec inštitúcie verejnej správy (G2E)</v>
          </cell>
        </row>
        <row r="6">
          <cell r="A6" t="str">
            <v>Inštitúcia verejnej správy (G2G)</v>
          </cell>
        </row>
        <row r="7">
          <cell r="A7" t="str">
            <v>ISVS verejnej správy (G2IS G)</v>
          </cell>
        </row>
        <row r="8">
          <cell r="A8" t="str">
            <v>ISVS mimo verejnej správy (G2IS B)</v>
          </cell>
        </row>
        <row r="9">
          <cell r="A9" t="str">
            <v>Iné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INNE STANDARDY_ISVS"/>
      <sheetName val="KATALOG_POZIADAVKY"/>
      <sheetName val="FINAL_UCPA_Moduly"/>
      <sheetName val="MODULY"/>
      <sheetName val="TFC_v02"/>
      <sheetName val="ECF_v02"/>
      <sheetName val="UAW_v02"/>
      <sheetName val="INKREMENTY"/>
      <sheetName val="VZOR_OTAZKY DO VO"/>
      <sheetName val="VZOR_TESTOVANIE"/>
      <sheetName val="VZOR_POZIADAVKY PROCESY_EVS"/>
      <sheetName val="Skratky"/>
      <sheetName val="CISELNIK"/>
      <sheetName val="POVINNE_STANDARDY_ISVS"/>
      <sheetName val="VZOR_OTAZKY_DO_VO"/>
      <sheetName val="VZOR_POZIADAVKY_PROCESY_EVS"/>
      <sheetName val="POVINNE_STANDARDY_ISVS1"/>
      <sheetName val="VZOR_OTAZKY_DO_VO1"/>
      <sheetName val="VZOR_POZIADAVKY_PROCESY_EV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>
            <v>0</v>
          </cell>
          <cell r="B2" t="str">
            <v>Funkcna poziadavka</v>
          </cell>
        </row>
        <row r="3">
          <cell r="A3">
            <v>15</v>
          </cell>
          <cell r="B3" t="str">
            <v>Nefunkcna poziadavka</v>
          </cell>
        </row>
        <row r="4">
          <cell r="A4">
            <v>20</v>
          </cell>
          <cell r="B4" t="str">
            <v>Technicka poziadavka</v>
          </cell>
        </row>
        <row r="5">
          <cell r="A5">
            <v>25</v>
          </cell>
        </row>
        <row r="6">
          <cell r="A6">
            <v>30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20805-838D-45EA-88AF-BBA81CBA5CFA}">
  <sheetPr>
    <tabColor rgb="FFFF0000"/>
  </sheetPr>
  <dimension ref="A1:Q89"/>
  <sheetViews>
    <sheetView tabSelected="1" topLeftCell="G1" zoomScale="90" zoomScaleNormal="90" workbookViewId="0">
      <pane ySplit="3" topLeftCell="A58" activePane="bottomLeft" state="frozen"/>
      <selection activeCell="E21" sqref="E21"/>
      <selection pane="bottomLeft" activeCell="Q16" sqref="Q16"/>
    </sheetView>
  </sheetViews>
  <sheetFormatPr defaultColWidth="8.81640625" defaultRowHeight="14.5" x14ac:dyDescent="0.35"/>
  <cols>
    <col min="1" max="1" width="4.7265625" style="1" customWidth="1"/>
    <col min="2" max="2" width="12.81640625" style="1" customWidth="1"/>
    <col min="3" max="3" width="28.26953125" style="1" bestFit="1" customWidth="1"/>
    <col min="4" max="4" width="46.1796875" style="1" bestFit="1" customWidth="1"/>
    <col min="5" max="5" width="31.7265625" style="1" customWidth="1"/>
    <col min="6" max="6" width="8.81640625" style="1"/>
    <col min="7" max="7" width="13.7265625" style="1" customWidth="1"/>
    <col min="8" max="8" width="13" style="1" bestFit="1" customWidth="1"/>
    <col min="9" max="11" width="15.81640625" style="1" customWidth="1"/>
    <col min="12" max="12" width="12.36328125" style="1" customWidth="1"/>
    <col min="13" max="13" width="15.81640625" style="1" customWidth="1"/>
    <col min="14" max="14" width="12.26953125" style="1" customWidth="1"/>
    <col min="15" max="15" width="39.36328125" style="1" customWidth="1"/>
    <col min="16" max="16" width="11.7265625" style="1" bestFit="1" customWidth="1"/>
    <col min="17" max="16384" width="8.81640625" style="1"/>
  </cols>
  <sheetData>
    <row r="1" spans="1:17" x14ac:dyDescent="0.35">
      <c r="A1" s="17"/>
      <c r="B1" s="22" t="s">
        <v>46</v>
      </c>
      <c r="C1" s="23"/>
      <c r="D1" s="23"/>
      <c r="E1" s="23"/>
      <c r="F1" s="23"/>
      <c r="G1" s="23"/>
      <c r="H1" s="24"/>
      <c r="I1" s="18">
        <f>SUM(I4:I89)</f>
        <v>4869729.9000000032</v>
      </c>
      <c r="J1" s="18">
        <f>SUM(J4:J89)</f>
        <v>4869729.9000000032</v>
      </c>
      <c r="K1" s="18">
        <f>SUM(K4:K89)</f>
        <v>0</v>
      </c>
      <c r="L1" s="19">
        <f>IFERROR(M1/J1,0)</f>
        <v>1</v>
      </c>
      <c r="M1" s="18">
        <f>SUM(M4:M89)</f>
        <v>4869729.9000000032</v>
      </c>
      <c r="N1" s="17"/>
      <c r="O1" s="17"/>
    </row>
    <row r="2" spans="1:17" x14ac:dyDescent="0.35">
      <c r="A2" s="17"/>
      <c r="B2" s="22" t="s">
        <v>45</v>
      </c>
      <c r="C2" s="23"/>
      <c r="D2" s="23"/>
      <c r="E2" s="23"/>
      <c r="F2" s="23"/>
      <c r="G2" s="23"/>
      <c r="H2" s="24"/>
      <c r="I2" s="18">
        <f>SUBTOTAL(9,I4:I89)</f>
        <v>4869729.9000000032</v>
      </c>
      <c r="J2" s="18">
        <f>SUBTOTAL(9,J4:J89)</f>
        <v>4869729.9000000032</v>
      </c>
      <c r="K2" s="18">
        <f>SUBTOTAL(9,K4:K89)</f>
        <v>0</v>
      </c>
      <c r="L2" s="19">
        <f>IFERROR(M2/J2,0)</f>
        <v>1</v>
      </c>
      <c r="M2" s="18">
        <f>SUBTOTAL(9,M4:M89)</f>
        <v>4869729.9000000032</v>
      </c>
      <c r="N2" s="17"/>
      <c r="O2" s="17"/>
    </row>
    <row r="3" spans="1:17" ht="39" x14ac:dyDescent="0.35">
      <c r="A3" s="15" t="s">
        <v>44</v>
      </c>
      <c r="B3" s="16" t="s">
        <v>43</v>
      </c>
      <c r="C3" s="15" t="s">
        <v>42</v>
      </c>
      <c r="D3" s="16" t="s">
        <v>41</v>
      </c>
      <c r="E3" s="16" t="s">
        <v>40</v>
      </c>
      <c r="F3" s="16" t="s">
        <v>39</v>
      </c>
      <c r="G3" s="16" t="s">
        <v>38</v>
      </c>
      <c r="H3" s="16" t="s">
        <v>37</v>
      </c>
      <c r="I3" s="16" t="s">
        <v>36</v>
      </c>
      <c r="J3" s="16" t="s">
        <v>35</v>
      </c>
      <c r="K3" s="16" t="s">
        <v>34</v>
      </c>
      <c r="L3" s="16" t="s">
        <v>33</v>
      </c>
      <c r="M3" s="16" t="s">
        <v>32</v>
      </c>
      <c r="N3" s="16" t="s">
        <v>31</v>
      </c>
      <c r="O3" s="15" t="s">
        <v>30</v>
      </c>
    </row>
    <row r="4" spans="1:17" x14ac:dyDescent="0.35">
      <c r="A4" s="10">
        <v>1</v>
      </c>
      <c r="B4" s="10" t="s">
        <v>8</v>
      </c>
      <c r="C4" s="10" t="s">
        <v>29</v>
      </c>
      <c r="D4" s="13" t="s">
        <v>11</v>
      </c>
      <c r="E4" s="10" t="s">
        <v>26</v>
      </c>
      <c r="F4" s="10" t="s">
        <v>9</v>
      </c>
      <c r="G4" s="4">
        <v>525</v>
      </c>
      <c r="H4" s="12">
        <v>40</v>
      </c>
      <c r="I4" s="4">
        <f t="shared" ref="I4:I35" si="0">IF(D4="521 Mzdové výdavky",ROUND(G4*H4,2),ROUND(G4*H4*1.2,2))</f>
        <v>25200</v>
      </c>
      <c r="J4" s="6">
        <f t="shared" ref="J4:J35" si="1">I4</f>
        <v>25200</v>
      </c>
      <c r="K4" s="4">
        <f t="shared" ref="K4:K15" si="2">I4-J4</f>
        <v>0</v>
      </c>
      <c r="L4" s="5">
        <v>1</v>
      </c>
      <c r="M4" s="4">
        <f t="shared" ref="M4:M35" si="3">L4*J4</f>
        <v>25200</v>
      </c>
      <c r="N4" s="3"/>
      <c r="O4" s="13"/>
      <c r="P4" s="20"/>
      <c r="Q4" s="21"/>
    </row>
    <row r="5" spans="1:17" x14ac:dyDescent="0.35">
      <c r="A5" s="10">
        <f t="shared" ref="A5:A15" si="4">IF(E5="",A4,A4+1)</f>
        <v>2</v>
      </c>
      <c r="B5" s="10" t="s">
        <v>8</v>
      </c>
      <c r="C5" s="10" t="s">
        <v>29</v>
      </c>
      <c r="D5" s="13" t="s">
        <v>11</v>
      </c>
      <c r="E5" s="10" t="s">
        <v>25</v>
      </c>
      <c r="F5" s="10" t="s">
        <v>9</v>
      </c>
      <c r="G5" s="4">
        <v>377</v>
      </c>
      <c r="H5" s="12">
        <v>20</v>
      </c>
      <c r="I5" s="4">
        <f t="shared" si="0"/>
        <v>9048</v>
      </c>
      <c r="J5" s="6">
        <f t="shared" si="1"/>
        <v>9048</v>
      </c>
      <c r="K5" s="4">
        <f t="shared" si="2"/>
        <v>0</v>
      </c>
      <c r="L5" s="5">
        <v>1</v>
      </c>
      <c r="M5" s="4">
        <f t="shared" si="3"/>
        <v>9048</v>
      </c>
      <c r="N5" s="3"/>
      <c r="O5" s="13"/>
      <c r="P5" s="20"/>
      <c r="Q5" s="21"/>
    </row>
    <row r="6" spans="1:17" x14ac:dyDescent="0.35">
      <c r="A6" s="10">
        <f t="shared" si="4"/>
        <v>3</v>
      </c>
      <c r="B6" s="10" t="s">
        <v>8</v>
      </c>
      <c r="C6" s="10" t="s">
        <v>29</v>
      </c>
      <c r="D6" s="13" t="s">
        <v>11</v>
      </c>
      <c r="E6" s="10" t="s">
        <v>24</v>
      </c>
      <c r="F6" s="10" t="s">
        <v>9</v>
      </c>
      <c r="G6" s="4">
        <v>420</v>
      </c>
      <c r="H6" s="12">
        <v>20</v>
      </c>
      <c r="I6" s="4">
        <f t="shared" si="0"/>
        <v>10080</v>
      </c>
      <c r="J6" s="6">
        <f t="shared" si="1"/>
        <v>10080</v>
      </c>
      <c r="K6" s="4">
        <f t="shared" si="2"/>
        <v>0</v>
      </c>
      <c r="L6" s="5">
        <v>1</v>
      </c>
      <c r="M6" s="4">
        <f t="shared" si="3"/>
        <v>10080</v>
      </c>
      <c r="N6" s="3"/>
      <c r="O6" s="13"/>
      <c r="P6" s="20"/>
      <c r="Q6" s="21"/>
    </row>
    <row r="7" spans="1:17" x14ac:dyDescent="0.35">
      <c r="A7" s="10">
        <f t="shared" si="4"/>
        <v>4</v>
      </c>
      <c r="B7" s="10" t="s">
        <v>8</v>
      </c>
      <c r="C7" s="10" t="s">
        <v>29</v>
      </c>
      <c r="D7" s="13" t="s">
        <v>11</v>
      </c>
      <c r="E7" s="10" t="s">
        <v>23</v>
      </c>
      <c r="F7" s="10" t="s">
        <v>9</v>
      </c>
      <c r="G7" s="4">
        <v>539</v>
      </c>
      <c r="H7" s="12">
        <v>0</v>
      </c>
      <c r="I7" s="4">
        <f t="shared" si="0"/>
        <v>0</v>
      </c>
      <c r="J7" s="6">
        <f t="shared" si="1"/>
        <v>0</v>
      </c>
      <c r="K7" s="4">
        <f t="shared" si="2"/>
        <v>0</v>
      </c>
      <c r="L7" s="5">
        <v>1</v>
      </c>
      <c r="M7" s="4">
        <f t="shared" si="3"/>
        <v>0</v>
      </c>
      <c r="N7" s="3"/>
      <c r="O7" s="13"/>
      <c r="P7" s="20"/>
      <c r="Q7" s="21"/>
    </row>
    <row r="8" spans="1:17" x14ac:dyDescent="0.35">
      <c r="A8" s="10">
        <f t="shared" si="4"/>
        <v>5</v>
      </c>
      <c r="B8" s="10" t="s">
        <v>8</v>
      </c>
      <c r="C8" s="10" t="s">
        <v>29</v>
      </c>
      <c r="D8" s="13" t="s">
        <v>11</v>
      </c>
      <c r="E8" s="10" t="s">
        <v>22</v>
      </c>
      <c r="F8" s="10" t="s">
        <v>9</v>
      </c>
      <c r="G8" s="4">
        <v>529</v>
      </c>
      <c r="H8" s="12">
        <v>30</v>
      </c>
      <c r="I8" s="4">
        <f t="shared" si="0"/>
        <v>19044</v>
      </c>
      <c r="J8" s="6">
        <f t="shared" si="1"/>
        <v>19044</v>
      </c>
      <c r="K8" s="4">
        <f t="shared" si="2"/>
        <v>0</v>
      </c>
      <c r="L8" s="5">
        <v>1</v>
      </c>
      <c r="M8" s="4">
        <f t="shared" si="3"/>
        <v>19044</v>
      </c>
      <c r="N8" s="3"/>
      <c r="O8" s="13"/>
      <c r="P8" s="20"/>
      <c r="Q8" s="21"/>
    </row>
    <row r="9" spans="1:17" x14ac:dyDescent="0.35">
      <c r="A9" s="10">
        <f t="shared" si="4"/>
        <v>6</v>
      </c>
      <c r="B9" s="10" t="s">
        <v>8</v>
      </c>
      <c r="C9" s="10" t="s">
        <v>29</v>
      </c>
      <c r="D9" s="13" t="s">
        <v>11</v>
      </c>
      <c r="E9" s="10" t="s">
        <v>21</v>
      </c>
      <c r="F9" s="10" t="s">
        <v>9</v>
      </c>
      <c r="G9" s="4">
        <v>520</v>
      </c>
      <c r="H9" s="12">
        <v>0</v>
      </c>
      <c r="I9" s="4">
        <f t="shared" si="0"/>
        <v>0</v>
      </c>
      <c r="J9" s="6">
        <f t="shared" si="1"/>
        <v>0</v>
      </c>
      <c r="K9" s="4">
        <f t="shared" si="2"/>
        <v>0</v>
      </c>
      <c r="L9" s="5">
        <v>1</v>
      </c>
      <c r="M9" s="4">
        <f t="shared" si="3"/>
        <v>0</v>
      </c>
      <c r="N9" s="3"/>
      <c r="O9" s="13"/>
      <c r="P9" s="20"/>
      <c r="Q9" s="21"/>
    </row>
    <row r="10" spans="1:17" x14ac:dyDescent="0.35">
      <c r="A10" s="10">
        <f t="shared" si="4"/>
        <v>7</v>
      </c>
      <c r="B10" s="10" t="s">
        <v>8</v>
      </c>
      <c r="C10" s="10" t="s">
        <v>29</v>
      </c>
      <c r="D10" s="13" t="s">
        <v>11</v>
      </c>
      <c r="E10" s="10" t="s">
        <v>20</v>
      </c>
      <c r="F10" s="10" t="s">
        <v>9</v>
      </c>
      <c r="G10" s="4">
        <v>472</v>
      </c>
      <c r="H10" s="12">
        <v>10</v>
      </c>
      <c r="I10" s="4">
        <f t="shared" si="0"/>
        <v>5664</v>
      </c>
      <c r="J10" s="6">
        <f t="shared" si="1"/>
        <v>5664</v>
      </c>
      <c r="K10" s="4">
        <f t="shared" si="2"/>
        <v>0</v>
      </c>
      <c r="L10" s="5">
        <v>1</v>
      </c>
      <c r="M10" s="4">
        <f t="shared" si="3"/>
        <v>5664</v>
      </c>
      <c r="N10" s="3"/>
      <c r="O10" s="13"/>
      <c r="P10" s="20"/>
      <c r="Q10" s="21"/>
    </row>
    <row r="11" spans="1:17" x14ac:dyDescent="0.35">
      <c r="A11" s="10">
        <f t="shared" si="4"/>
        <v>8</v>
      </c>
      <c r="B11" s="10" t="s">
        <v>8</v>
      </c>
      <c r="C11" s="10" t="s">
        <v>29</v>
      </c>
      <c r="D11" s="13" t="s">
        <v>11</v>
      </c>
      <c r="E11" s="10" t="s">
        <v>19</v>
      </c>
      <c r="F11" s="10" t="s">
        <v>9</v>
      </c>
      <c r="G11" s="4">
        <v>425</v>
      </c>
      <c r="H11" s="12">
        <v>0</v>
      </c>
      <c r="I11" s="4">
        <f t="shared" si="0"/>
        <v>0</v>
      </c>
      <c r="J11" s="6">
        <f t="shared" si="1"/>
        <v>0</v>
      </c>
      <c r="K11" s="4">
        <f t="shared" si="2"/>
        <v>0</v>
      </c>
      <c r="L11" s="5">
        <v>1</v>
      </c>
      <c r="M11" s="4">
        <f t="shared" si="3"/>
        <v>0</v>
      </c>
      <c r="N11" s="3"/>
      <c r="O11" s="13"/>
      <c r="P11" s="20"/>
      <c r="Q11" s="21"/>
    </row>
    <row r="12" spans="1:17" x14ac:dyDescent="0.35">
      <c r="A12" s="10">
        <f t="shared" si="4"/>
        <v>9</v>
      </c>
      <c r="B12" s="10" t="s">
        <v>8</v>
      </c>
      <c r="C12" s="10" t="s">
        <v>29</v>
      </c>
      <c r="D12" s="13" t="s">
        <v>11</v>
      </c>
      <c r="E12" s="10" t="s">
        <v>18</v>
      </c>
      <c r="F12" s="10" t="s">
        <v>9</v>
      </c>
      <c r="G12" s="4">
        <v>451</v>
      </c>
      <c r="H12" s="12">
        <v>0</v>
      </c>
      <c r="I12" s="4">
        <f t="shared" si="0"/>
        <v>0</v>
      </c>
      <c r="J12" s="6">
        <f t="shared" si="1"/>
        <v>0</v>
      </c>
      <c r="K12" s="4">
        <f t="shared" si="2"/>
        <v>0</v>
      </c>
      <c r="L12" s="5">
        <v>1</v>
      </c>
      <c r="M12" s="4">
        <f t="shared" si="3"/>
        <v>0</v>
      </c>
      <c r="N12" s="3"/>
      <c r="O12" s="13"/>
      <c r="P12" s="20"/>
      <c r="Q12" s="21"/>
    </row>
    <row r="13" spans="1:17" x14ac:dyDescent="0.35">
      <c r="A13" s="10">
        <f t="shared" si="4"/>
        <v>10</v>
      </c>
      <c r="B13" s="10" t="s">
        <v>8</v>
      </c>
      <c r="C13" s="10" t="s">
        <v>29</v>
      </c>
      <c r="D13" s="13" t="s">
        <v>11</v>
      </c>
      <c r="E13" s="10" t="s">
        <v>17</v>
      </c>
      <c r="F13" s="10" t="s">
        <v>9</v>
      </c>
      <c r="G13" s="4">
        <v>400</v>
      </c>
      <c r="H13" s="12">
        <v>0</v>
      </c>
      <c r="I13" s="4">
        <f t="shared" si="0"/>
        <v>0</v>
      </c>
      <c r="J13" s="6">
        <f t="shared" si="1"/>
        <v>0</v>
      </c>
      <c r="K13" s="4">
        <f t="shared" si="2"/>
        <v>0</v>
      </c>
      <c r="L13" s="5">
        <v>1</v>
      </c>
      <c r="M13" s="4">
        <f t="shared" si="3"/>
        <v>0</v>
      </c>
      <c r="N13" s="3"/>
      <c r="O13" s="13"/>
      <c r="P13" s="20"/>
      <c r="Q13" s="21"/>
    </row>
    <row r="14" spans="1:17" x14ac:dyDescent="0.35">
      <c r="A14" s="10">
        <f t="shared" si="4"/>
        <v>11</v>
      </c>
      <c r="B14" s="10" t="s">
        <v>8</v>
      </c>
      <c r="C14" s="10" t="s">
        <v>29</v>
      </c>
      <c r="D14" s="13" t="s">
        <v>11</v>
      </c>
      <c r="E14" s="10" t="s">
        <v>16</v>
      </c>
      <c r="F14" s="10" t="s">
        <v>9</v>
      </c>
      <c r="G14" s="4">
        <v>448</v>
      </c>
      <c r="H14" s="12">
        <v>10</v>
      </c>
      <c r="I14" s="4">
        <f t="shared" si="0"/>
        <v>5376</v>
      </c>
      <c r="J14" s="6">
        <f t="shared" si="1"/>
        <v>5376</v>
      </c>
      <c r="K14" s="4">
        <f t="shared" si="2"/>
        <v>0</v>
      </c>
      <c r="L14" s="5">
        <v>1</v>
      </c>
      <c r="M14" s="4">
        <f t="shared" si="3"/>
        <v>5376</v>
      </c>
      <c r="N14" s="3"/>
      <c r="O14" s="13"/>
      <c r="P14" s="20"/>
      <c r="Q14" s="21"/>
    </row>
    <row r="15" spans="1:17" x14ac:dyDescent="0.35">
      <c r="A15" s="10">
        <f t="shared" si="4"/>
        <v>12</v>
      </c>
      <c r="B15" s="10" t="s">
        <v>8</v>
      </c>
      <c r="C15" s="10" t="s">
        <v>29</v>
      </c>
      <c r="D15" s="13" t="s">
        <v>11</v>
      </c>
      <c r="E15" s="10" t="s">
        <v>15</v>
      </c>
      <c r="F15" s="10" t="s">
        <v>9</v>
      </c>
      <c r="G15" s="4">
        <v>0</v>
      </c>
      <c r="H15" s="12">
        <v>0</v>
      </c>
      <c r="I15" s="4">
        <f t="shared" si="0"/>
        <v>0</v>
      </c>
      <c r="J15" s="6">
        <f t="shared" si="1"/>
        <v>0</v>
      </c>
      <c r="K15" s="4">
        <f t="shared" si="2"/>
        <v>0</v>
      </c>
      <c r="L15" s="5">
        <v>1</v>
      </c>
      <c r="M15" s="4">
        <f t="shared" si="3"/>
        <v>0</v>
      </c>
      <c r="N15" s="3"/>
      <c r="O15" s="13"/>
      <c r="P15" s="20"/>
      <c r="Q15" s="21"/>
    </row>
    <row r="16" spans="1:17" x14ac:dyDescent="0.35">
      <c r="A16" s="10" t="e">
        <f>IF(E16="",#REF!,#REF!+1)</f>
        <v>#REF!</v>
      </c>
      <c r="B16" s="10" t="s">
        <v>8</v>
      </c>
      <c r="C16" s="10" t="s">
        <v>29</v>
      </c>
      <c r="D16" s="13" t="s">
        <v>11</v>
      </c>
      <c r="E16" s="10" t="s">
        <v>13</v>
      </c>
      <c r="F16" s="10" t="s">
        <v>9</v>
      </c>
      <c r="G16" s="4">
        <v>280</v>
      </c>
      <c r="H16" s="12">
        <v>10</v>
      </c>
      <c r="I16" s="4">
        <f t="shared" si="0"/>
        <v>3360</v>
      </c>
      <c r="J16" s="6">
        <f t="shared" si="1"/>
        <v>3360</v>
      </c>
      <c r="K16" s="4"/>
      <c r="L16" s="5">
        <v>1</v>
      </c>
      <c r="M16" s="4">
        <f t="shared" si="3"/>
        <v>3360</v>
      </c>
      <c r="N16" s="3"/>
      <c r="O16" s="13"/>
      <c r="P16" s="20"/>
      <c r="Q16" s="21"/>
    </row>
    <row r="17" spans="1:17" x14ac:dyDescent="0.35">
      <c r="A17" s="10" t="e">
        <f>IF(E17="",A16,A16+1)</f>
        <v>#REF!</v>
      </c>
      <c r="B17" s="10" t="s">
        <v>8</v>
      </c>
      <c r="C17" s="10" t="s">
        <v>29</v>
      </c>
      <c r="D17" s="13" t="s">
        <v>11</v>
      </c>
      <c r="E17" s="10" t="s">
        <v>12</v>
      </c>
      <c r="F17" s="10" t="s">
        <v>9</v>
      </c>
      <c r="G17" s="4">
        <v>310</v>
      </c>
      <c r="H17" s="12">
        <v>10</v>
      </c>
      <c r="I17" s="4">
        <f t="shared" si="0"/>
        <v>3720</v>
      </c>
      <c r="J17" s="6">
        <f t="shared" si="1"/>
        <v>3720</v>
      </c>
      <c r="K17" s="4"/>
      <c r="L17" s="5">
        <v>1</v>
      </c>
      <c r="M17" s="4">
        <f t="shared" si="3"/>
        <v>3720</v>
      </c>
      <c r="N17" s="3"/>
      <c r="O17" s="13"/>
      <c r="P17" s="20"/>
      <c r="Q17" s="21"/>
    </row>
    <row r="18" spans="1:17" x14ac:dyDescent="0.35">
      <c r="A18" s="10" t="e">
        <f>IF(E18="",#REF!,#REF!+1)</f>
        <v>#REF!</v>
      </c>
      <c r="B18" s="10" t="s">
        <v>8</v>
      </c>
      <c r="C18" s="10" t="s">
        <v>29</v>
      </c>
      <c r="D18" s="10" t="s">
        <v>6</v>
      </c>
      <c r="E18" s="10" t="s">
        <v>47</v>
      </c>
      <c r="F18" s="10" t="s">
        <v>5</v>
      </c>
      <c r="G18" s="4">
        <v>31.04</v>
      </c>
      <c r="H18" s="10">
        <v>16</v>
      </c>
      <c r="I18" s="4">
        <f t="shared" si="0"/>
        <v>496.64</v>
      </c>
      <c r="J18" s="6">
        <f t="shared" si="1"/>
        <v>496.64</v>
      </c>
      <c r="K18" s="4">
        <f t="shared" ref="K18:K49" si="5">I18-J18</f>
        <v>0</v>
      </c>
      <c r="L18" s="5">
        <v>1</v>
      </c>
      <c r="M18" s="4">
        <f t="shared" si="3"/>
        <v>496.64</v>
      </c>
      <c r="N18" s="14"/>
      <c r="O18" s="13"/>
      <c r="P18" s="20"/>
      <c r="Q18" s="21"/>
    </row>
    <row r="19" spans="1:17" x14ac:dyDescent="0.35">
      <c r="A19" s="10" t="e">
        <f t="shared" ref="A19:A24" si="6">IF(E19="",A18,A18+1)</f>
        <v>#REF!</v>
      </c>
      <c r="B19" s="10" t="s">
        <v>8</v>
      </c>
      <c r="C19" s="10" t="s">
        <v>29</v>
      </c>
      <c r="D19" s="10" t="s">
        <v>6</v>
      </c>
      <c r="E19" s="10" t="s">
        <v>48</v>
      </c>
      <c r="F19" s="10" t="s">
        <v>5</v>
      </c>
      <c r="G19" s="4">
        <v>15.52</v>
      </c>
      <c r="H19" s="10">
        <v>60</v>
      </c>
      <c r="I19" s="4">
        <f t="shared" si="0"/>
        <v>931.2</v>
      </c>
      <c r="J19" s="6">
        <f t="shared" si="1"/>
        <v>931.2</v>
      </c>
      <c r="K19" s="4">
        <f t="shared" si="5"/>
        <v>0</v>
      </c>
      <c r="L19" s="5">
        <v>1</v>
      </c>
      <c r="M19" s="4">
        <f t="shared" si="3"/>
        <v>931.2</v>
      </c>
      <c r="N19" s="3"/>
      <c r="O19" s="13"/>
      <c r="P19" s="20"/>
      <c r="Q19" s="21"/>
    </row>
    <row r="20" spans="1:17" x14ac:dyDescent="0.35">
      <c r="A20" s="10" t="e">
        <f t="shared" si="6"/>
        <v>#REF!</v>
      </c>
      <c r="B20" s="10" t="s">
        <v>8</v>
      </c>
      <c r="C20" s="10" t="s">
        <v>29</v>
      </c>
      <c r="D20" s="10" t="s">
        <v>6</v>
      </c>
      <c r="E20" s="10" t="s">
        <v>49</v>
      </c>
      <c r="F20" s="10" t="s">
        <v>5</v>
      </c>
      <c r="G20" s="4">
        <v>23.28</v>
      </c>
      <c r="H20" s="10">
        <v>16</v>
      </c>
      <c r="I20" s="4">
        <f t="shared" si="0"/>
        <v>372.48</v>
      </c>
      <c r="J20" s="6">
        <f t="shared" si="1"/>
        <v>372.48</v>
      </c>
      <c r="K20" s="4">
        <f t="shared" si="5"/>
        <v>0</v>
      </c>
      <c r="L20" s="5">
        <v>1</v>
      </c>
      <c r="M20" s="4">
        <f t="shared" si="3"/>
        <v>372.48</v>
      </c>
      <c r="N20" s="3"/>
      <c r="O20" s="13"/>
      <c r="P20" s="20"/>
      <c r="Q20" s="21"/>
    </row>
    <row r="21" spans="1:17" x14ac:dyDescent="0.35">
      <c r="A21" s="10" t="e">
        <f t="shared" si="6"/>
        <v>#REF!</v>
      </c>
      <c r="B21" s="10" t="s">
        <v>8</v>
      </c>
      <c r="C21" s="10" t="s">
        <v>29</v>
      </c>
      <c r="D21" s="10" t="s">
        <v>6</v>
      </c>
      <c r="E21" s="10" t="s">
        <v>50</v>
      </c>
      <c r="F21" s="10" t="s">
        <v>5</v>
      </c>
      <c r="G21" s="4">
        <v>23.28</v>
      </c>
      <c r="H21" s="10">
        <v>16</v>
      </c>
      <c r="I21" s="4">
        <f t="shared" si="0"/>
        <v>372.48</v>
      </c>
      <c r="J21" s="6">
        <f t="shared" si="1"/>
        <v>372.48</v>
      </c>
      <c r="K21" s="4">
        <f t="shared" si="5"/>
        <v>0</v>
      </c>
      <c r="L21" s="5">
        <v>1</v>
      </c>
      <c r="M21" s="4">
        <f t="shared" si="3"/>
        <v>372.48</v>
      </c>
      <c r="N21" s="3"/>
      <c r="O21" s="13"/>
      <c r="P21" s="20"/>
      <c r="Q21" s="21"/>
    </row>
    <row r="22" spans="1:17" x14ac:dyDescent="0.35">
      <c r="A22" s="10" t="e">
        <f t="shared" si="6"/>
        <v>#REF!</v>
      </c>
      <c r="B22" s="10" t="s">
        <v>8</v>
      </c>
      <c r="C22" s="10" t="s">
        <v>29</v>
      </c>
      <c r="D22" s="10" t="s">
        <v>6</v>
      </c>
      <c r="E22" s="10" t="s">
        <v>51</v>
      </c>
      <c r="F22" s="10" t="s">
        <v>5</v>
      </c>
      <c r="G22" s="4">
        <v>23.28</v>
      </c>
      <c r="H22" s="10">
        <v>16</v>
      </c>
      <c r="I22" s="4">
        <f t="shared" si="0"/>
        <v>372.48</v>
      </c>
      <c r="J22" s="6">
        <f t="shared" si="1"/>
        <v>372.48</v>
      </c>
      <c r="K22" s="4">
        <f t="shared" si="5"/>
        <v>0</v>
      </c>
      <c r="L22" s="5">
        <v>1</v>
      </c>
      <c r="M22" s="4">
        <f t="shared" si="3"/>
        <v>372.48</v>
      </c>
      <c r="N22" s="3"/>
      <c r="O22" s="13"/>
      <c r="P22" s="20"/>
      <c r="Q22" s="21"/>
    </row>
    <row r="23" spans="1:17" x14ac:dyDescent="0.35">
      <c r="A23" s="10" t="e">
        <f t="shared" si="6"/>
        <v>#REF!</v>
      </c>
      <c r="B23" s="10" t="s">
        <v>8</v>
      </c>
      <c r="C23" s="10" t="s">
        <v>29</v>
      </c>
      <c r="D23" s="10" t="s">
        <v>6</v>
      </c>
      <c r="E23" s="10" t="s">
        <v>52</v>
      </c>
      <c r="F23" s="10" t="s">
        <v>5</v>
      </c>
      <c r="G23" s="4">
        <v>23.28</v>
      </c>
      <c r="H23" s="10">
        <v>16</v>
      </c>
      <c r="I23" s="4">
        <f t="shared" si="0"/>
        <v>372.48</v>
      </c>
      <c r="J23" s="6">
        <f t="shared" si="1"/>
        <v>372.48</v>
      </c>
      <c r="K23" s="4">
        <f t="shared" si="5"/>
        <v>0</v>
      </c>
      <c r="L23" s="5">
        <v>1</v>
      </c>
      <c r="M23" s="4">
        <f t="shared" si="3"/>
        <v>372.48</v>
      </c>
      <c r="N23" s="3"/>
      <c r="O23" s="13"/>
      <c r="P23" s="20"/>
      <c r="Q23" s="21"/>
    </row>
    <row r="24" spans="1:17" x14ac:dyDescent="0.35">
      <c r="A24" s="10" t="e">
        <f t="shared" si="6"/>
        <v>#REF!</v>
      </c>
      <c r="B24" s="10" t="s">
        <v>8</v>
      </c>
      <c r="C24" s="10" t="s">
        <v>29</v>
      </c>
      <c r="D24" s="10" t="s">
        <v>6</v>
      </c>
      <c r="E24" s="10" t="s">
        <v>53</v>
      </c>
      <c r="F24" s="10" t="s">
        <v>5</v>
      </c>
      <c r="G24" s="4">
        <v>23.28</v>
      </c>
      <c r="H24" s="10">
        <v>16</v>
      </c>
      <c r="I24" s="4">
        <f t="shared" si="0"/>
        <v>372.48</v>
      </c>
      <c r="J24" s="6">
        <f t="shared" si="1"/>
        <v>372.48</v>
      </c>
      <c r="K24" s="4">
        <f t="shared" si="5"/>
        <v>0</v>
      </c>
      <c r="L24" s="5">
        <v>1</v>
      </c>
      <c r="M24" s="4">
        <f t="shared" si="3"/>
        <v>372.48</v>
      </c>
      <c r="N24" s="3"/>
      <c r="O24" s="13"/>
      <c r="P24" s="20"/>
      <c r="Q24" s="21"/>
    </row>
    <row r="25" spans="1:17" x14ac:dyDescent="0.35">
      <c r="A25" s="10" t="e">
        <f>IF(E25="",A23,A23+1)</f>
        <v>#REF!</v>
      </c>
      <c r="B25" s="10" t="s">
        <v>8</v>
      </c>
      <c r="C25" s="10" t="s">
        <v>28</v>
      </c>
      <c r="D25" s="10" t="s">
        <v>56</v>
      </c>
      <c r="E25" s="10" t="s">
        <v>57</v>
      </c>
      <c r="F25" s="10" t="s">
        <v>58</v>
      </c>
      <c r="G25" s="4">
        <v>445000</v>
      </c>
      <c r="H25" s="10">
        <v>1</v>
      </c>
      <c r="I25" s="4">
        <f t="shared" si="0"/>
        <v>534000</v>
      </c>
      <c r="J25" s="6">
        <f t="shared" si="1"/>
        <v>534000</v>
      </c>
      <c r="K25" s="4">
        <f t="shared" si="5"/>
        <v>0</v>
      </c>
      <c r="L25" s="5">
        <v>1</v>
      </c>
      <c r="M25" s="4">
        <f t="shared" si="3"/>
        <v>534000</v>
      </c>
      <c r="N25" s="3"/>
      <c r="O25" s="13"/>
      <c r="P25" s="20"/>
      <c r="Q25" s="21"/>
    </row>
    <row r="26" spans="1:17" x14ac:dyDescent="0.35">
      <c r="A26" s="10" t="e">
        <f>IF(E26="",A25,A25+1)</f>
        <v>#REF!</v>
      </c>
      <c r="B26" s="10" t="s">
        <v>8</v>
      </c>
      <c r="C26" s="10" t="s">
        <v>28</v>
      </c>
      <c r="D26" s="10" t="s">
        <v>59</v>
      </c>
      <c r="E26" s="10" t="s">
        <v>60</v>
      </c>
      <c r="F26" s="10" t="s">
        <v>58</v>
      </c>
      <c r="G26" s="4">
        <v>45000</v>
      </c>
      <c r="H26" s="10">
        <v>1</v>
      </c>
      <c r="I26" s="4">
        <f t="shared" si="0"/>
        <v>54000</v>
      </c>
      <c r="J26" s="6">
        <f t="shared" si="1"/>
        <v>54000</v>
      </c>
      <c r="K26" s="4">
        <f t="shared" si="5"/>
        <v>0</v>
      </c>
      <c r="L26" s="5">
        <v>1</v>
      </c>
      <c r="M26" s="4">
        <f t="shared" si="3"/>
        <v>54000</v>
      </c>
      <c r="N26" s="3"/>
      <c r="O26" s="13"/>
      <c r="P26" s="20"/>
      <c r="Q26" s="21"/>
    </row>
    <row r="27" spans="1:17" x14ac:dyDescent="0.35">
      <c r="A27" s="10" t="e">
        <f>IF(E27="",#REF!,#REF!+1)</f>
        <v>#REF!</v>
      </c>
      <c r="B27" s="10" t="s">
        <v>8</v>
      </c>
      <c r="C27" s="10" t="s">
        <v>28</v>
      </c>
      <c r="D27" s="10" t="s">
        <v>56</v>
      </c>
      <c r="E27" s="10" t="s">
        <v>61</v>
      </c>
      <c r="F27" s="10" t="s">
        <v>58</v>
      </c>
      <c r="G27" s="4">
        <v>357000</v>
      </c>
      <c r="H27" s="10">
        <v>1</v>
      </c>
      <c r="I27" s="4">
        <f t="shared" si="0"/>
        <v>428400</v>
      </c>
      <c r="J27" s="6">
        <f t="shared" si="1"/>
        <v>428400</v>
      </c>
      <c r="K27" s="4">
        <f t="shared" si="5"/>
        <v>0</v>
      </c>
      <c r="L27" s="5">
        <v>1</v>
      </c>
      <c r="M27" s="4">
        <f t="shared" si="3"/>
        <v>428400</v>
      </c>
      <c r="N27" s="3"/>
      <c r="O27" s="13"/>
      <c r="P27" s="20"/>
      <c r="Q27" s="21"/>
    </row>
    <row r="28" spans="1:17" x14ac:dyDescent="0.35">
      <c r="A28" s="10" t="e">
        <f t="shared" ref="A28:A41" si="7">IF(E28="",A27,A27+1)</f>
        <v>#REF!</v>
      </c>
      <c r="B28" s="10" t="s">
        <v>8</v>
      </c>
      <c r="C28" s="10" t="s">
        <v>28</v>
      </c>
      <c r="D28" s="10" t="s">
        <v>56</v>
      </c>
      <c r="E28" s="10" t="s">
        <v>62</v>
      </c>
      <c r="F28" s="10" t="s">
        <v>58</v>
      </c>
      <c r="G28" s="4">
        <v>147000</v>
      </c>
      <c r="H28" s="10">
        <v>1</v>
      </c>
      <c r="I28" s="4">
        <f t="shared" si="0"/>
        <v>176400</v>
      </c>
      <c r="J28" s="6">
        <f t="shared" si="1"/>
        <v>176400</v>
      </c>
      <c r="K28" s="4">
        <f t="shared" si="5"/>
        <v>0</v>
      </c>
      <c r="L28" s="5">
        <v>1</v>
      </c>
      <c r="M28" s="4">
        <f t="shared" si="3"/>
        <v>176400</v>
      </c>
      <c r="N28" s="3"/>
      <c r="O28" s="13"/>
      <c r="P28" s="20"/>
      <c r="Q28" s="21"/>
    </row>
    <row r="29" spans="1:17" x14ac:dyDescent="0.35">
      <c r="A29" s="10" t="e">
        <f t="shared" si="7"/>
        <v>#REF!</v>
      </c>
      <c r="B29" s="10" t="s">
        <v>8</v>
      </c>
      <c r="C29" s="10" t="s">
        <v>28</v>
      </c>
      <c r="D29" s="10" t="s">
        <v>56</v>
      </c>
      <c r="E29" s="10" t="s">
        <v>63</v>
      </c>
      <c r="F29" s="10" t="s">
        <v>58</v>
      </c>
      <c r="G29" s="4">
        <v>409000</v>
      </c>
      <c r="H29" s="10">
        <v>1</v>
      </c>
      <c r="I29" s="4">
        <f t="shared" si="0"/>
        <v>490800</v>
      </c>
      <c r="J29" s="6">
        <f t="shared" si="1"/>
        <v>490800</v>
      </c>
      <c r="K29" s="4">
        <f t="shared" si="5"/>
        <v>0</v>
      </c>
      <c r="L29" s="5">
        <v>1</v>
      </c>
      <c r="M29" s="4">
        <f t="shared" si="3"/>
        <v>490800</v>
      </c>
      <c r="N29" s="3"/>
      <c r="O29" s="13"/>
      <c r="P29" s="20"/>
      <c r="Q29" s="21"/>
    </row>
    <row r="30" spans="1:17" x14ac:dyDescent="0.35">
      <c r="A30" s="10" t="e">
        <f t="shared" si="7"/>
        <v>#REF!</v>
      </c>
      <c r="B30" s="10" t="s">
        <v>8</v>
      </c>
      <c r="C30" s="10" t="s">
        <v>28</v>
      </c>
      <c r="D30" s="10" t="s">
        <v>59</v>
      </c>
      <c r="E30" s="10" t="s">
        <v>64</v>
      </c>
      <c r="F30" s="10" t="s">
        <v>58</v>
      </c>
      <c r="G30" s="4">
        <v>180000</v>
      </c>
      <c r="H30" s="10">
        <v>1</v>
      </c>
      <c r="I30" s="4">
        <f t="shared" si="0"/>
        <v>216000</v>
      </c>
      <c r="J30" s="6">
        <f t="shared" si="1"/>
        <v>216000</v>
      </c>
      <c r="K30" s="4">
        <f t="shared" si="5"/>
        <v>0</v>
      </c>
      <c r="L30" s="5">
        <v>1</v>
      </c>
      <c r="M30" s="4">
        <f t="shared" si="3"/>
        <v>216000</v>
      </c>
      <c r="N30" s="3"/>
      <c r="O30" s="13"/>
      <c r="P30" s="20"/>
      <c r="Q30" s="21"/>
    </row>
    <row r="31" spans="1:17" x14ac:dyDescent="0.35">
      <c r="A31" s="10" t="e">
        <f t="shared" si="7"/>
        <v>#REF!</v>
      </c>
      <c r="B31" s="10" t="s">
        <v>8</v>
      </c>
      <c r="C31" s="10" t="s">
        <v>28</v>
      </c>
      <c r="D31" s="10" t="s">
        <v>56</v>
      </c>
      <c r="E31" s="10" t="s">
        <v>65</v>
      </c>
      <c r="F31" s="10" t="s">
        <v>58</v>
      </c>
      <c r="G31" s="4">
        <v>119000</v>
      </c>
      <c r="H31" s="10">
        <v>1</v>
      </c>
      <c r="I31" s="4">
        <f t="shared" si="0"/>
        <v>142800</v>
      </c>
      <c r="J31" s="6">
        <f t="shared" si="1"/>
        <v>142800</v>
      </c>
      <c r="K31" s="4">
        <f t="shared" si="5"/>
        <v>0</v>
      </c>
      <c r="L31" s="5">
        <v>1</v>
      </c>
      <c r="M31" s="4">
        <f t="shared" si="3"/>
        <v>142800</v>
      </c>
      <c r="N31" s="3"/>
      <c r="O31" s="13"/>
      <c r="P31" s="20"/>
      <c r="Q31" s="21"/>
    </row>
    <row r="32" spans="1:17" x14ac:dyDescent="0.35">
      <c r="A32" s="10" t="e">
        <f t="shared" si="7"/>
        <v>#REF!</v>
      </c>
      <c r="B32" s="10" t="s">
        <v>8</v>
      </c>
      <c r="C32" s="10" t="s">
        <v>28</v>
      </c>
      <c r="D32" s="10" t="s">
        <v>56</v>
      </c>
      <c r="E32" s="10" t="s">
        <v>66</v>
      </c>
      <c r="F32" s="10" t="s">
        <v>58</v>
      </c>
      <c r="G32" s="4">
        <v>129000</v>
      </c>
      <c r="H32" s="10">
        <v>1</v>
      </c>
      <c r="I32" s="4">
        <f t="shared" si="0"/>
        <v>154800</v>
      </c>
      <c r="J32" s="6">
        <f t="shared" si="1"/>
        <v>154800</v>
      </c>
      <c r="K32" s="4">
        <f t="shared" si="5"/>
        <v>0</v>
      </c>
      <c r="L32" s="5">
        <v>1</v>
      </c>
      <c r="M32" s="4">
        <f t="shared" si="3"/>
        <v>154800</v>
      </c>
      <c r="N32" s="3"/>
      <c r="O32" s="13"/>
      <c r="P32" s="20"/>
      <c r="Q32" s="21"/>
    </row>
    <row r="33" spans="1:17" x14ac:dyDescent="0.35">
      <c r="A33" s="10" t="e">
        <f t="shared" si="7"/>
        <v>#REF!</v>
      </c>
      <c r="B33" s="10" t="s">
        <v>8</v>
      </c>
      <c r="C33" s="10" t="s">
        <v>28</v>
      </c>
      <c r="D33" s="10" t="s">
        <v>56</v>
      </c>
      <c r="E33" s="10" t="s">
        <v>67</v>
      </c>
      <c r="F33" s="10" t="s">
        <v>58</v>
      </c>
      <c r="G33" s="4">
        <v>71000</v>
      </c>
      <c r="H33" s="10">
        <v>1</v>
      </c>
      <c r="I33" s="4">
        <f t="shared" si="0"/>
        <v>85200</v>
      </c>
      <c r="J33" s="6">
        <f t="shared" si="1"/>
        <v>85200</v>
      </c>
      <c r="K33" s="4">
        <f t="shared" si="5"/>
        <v>0</v>
      </c>
      <c r="L33" s="5">
        <v>1</v>
      </c>
      <c r="M33" s="4">
        <f t="shared" si="3"/>
        <v>85200</v>
      </c>
      <c r="N33" s="3"/>
      <c r="O33" s="13"/>
      <c r="P33" s="20"/>
      <c r="Q33" s="21"/>
    </row>
    <row r="34" spans="1:17" x14ac:dyDescent="0.35">
      <c r="A34" s="10" t="e">
        <f t="shared" si="7"/>
        <v>#REF!</v>
      </c>
      <c r="B34" s="10" t="s">
        <v>8</v>
      </c>
      <c r="C34" s="10" t="s">
        <v>28</v>
      </c>
      <c r="D34" s="10" t="s">
        <v>59</v>
      </c>
      <c r="E34" s="10" t="s">
        <v>68</v>
      </c>
      <c r="F34" s="10" t="s">
        <v>58</v>
      </c>
      <c r="G34" s="4">
        <v>286000</v>
      </c>
      <c r="H34" s="10">
        <v>1</v>
      </c>
      <c r="I34" s="4">
        <f t="shared" si="0"/>
        <v>343200</v>
      </c>
      <c r="J34" s="6">
        <f t="shared" si="1"/>
        <v>343200</v>
      </c>
      <c r="K34" s="4">
        <f t="shared" si="5"/>
        <v>0</v>
      </c>
      <c r="L34" s="5">
        <v>1</v>
      </c>
      <c r="M34" s="4">
        <f t="shared" si="3"/>
        <v>343200</v>
      </c>
      <c r="N34" s="3"/>
      <c r="O34" s="13"/>
      <c r="P34" s="20"/>
      <c r="Q34" s="21"/>
    </row>
    <row r="35" spans="1:17" x14ac:dyDescent="0.35">
      <c r="A35" s="10" t="e">
        <f t="shared" si="7"/>
        <v>#REF!</v>
      </c>
      <c r="B35" s="10" t="s">
        <v>8</v>
      </c>
      <c r="C35" s="10" t="s">
        <v>28</v>
      </c>
      <c r="D35" s="10" t="s">
        <v>56</v>
      </c>
      <c r="E35" s="10" t="s">
        <v>69</v>
      </c>
      <c r="F35" s="10" t="s">
        <v>58</v>
      </c>
      <c r="G35" s="4">
        <v>186000</v>
      </c>
      <c r="H35" s="10">
        <v>1</v>
      </c>
      <c r="I35" s="4">
        <f t="shared" si="0"/>
        <v>223200</v>
      </c>
      <c r="J35" s="6">
        <f t="shared" si="1"/>
        <v>223200</v>
      </c>
      <c r="K35" s="4">
        <f t="shared" si="5"/>
        <v>0</v>
      </c>
      <c r="L35" s="5">
        <v>1</v>
      </c>
      <c r="M35" s="4">
        <f t="shared" si="3"/>
        <v>223200</v>
      </c>
      <c r="N35" s="3"/>
      <c r="O35" s="13"/>
      <c r="P35" s="20"/>
      <c r="Q35" s="21"/>
    </row>
    <row r="36" spans="1:17" x14ac:dyDescent="0.35">
      <c r="A36" s="10" t="e">
        <f t="shared" si="7"/>
        <v>#REF!</v>
      </c>
      <c r="B36" s="10" t="s">
        <v>8</v>
      </c>
      <c r="C36" s="10" t="s">
        <v>28</v>
      </c>
      <c r="D36" s="10" t="s">
        <v>56</v>
      </c>
      <c r="E36" s="10" t="s">
        <v>70</v>
      </c>
      <c r="F36" s="10" t="s">
        <v>58</v>
      </c>
      <c r="G36" s="4">
        <v>129000</v>
      </c>
      <c r="H36" s="10">
        <v>1</v>
      </c>
      <c r="I36" s="4">
        <f t="shared" ref="I36:I67" si="8">IF(D36="521 Mzdové výdavky",ROUND(G36*H36,2),ROUND(G36*H36*1.2,2))</f>
        <v>154800</v>
      </c>
      <c r="J36" s="6">
        <f t="shared" ref="J36:J67" si="9">I36</f>
        <v>154800</v>
      </c>
      <c r="K36" s="4">
        <f t="shared" si="5"/>
        <v>0</v>
      </c>
      <c r="L36" s="5">
        <v>1</v>
      </c>
      <c r="M36" s="4">
        <f t="shared" ref="M36:M67" si="10">L36*J36</f>
        <v>154800</v>
      </c>
      <c r="N36" s="3"/>
      <c r="O36" s="13"/>
      <c r="P36" s="20"/>
      <c r="Q36" s="21"/>
    </row>
    <row r="37" spans="1:17" x14ac:dyDescent="0.35">
      <c r="A37" s="10" t="e">
        <f t="shared" si="7"/>
        <v>#REF!</v>
      </c>
      <c r="B37" s="10" t="s">
        <v>8</v>
      </c>
      <c r="C37" s="10" t="s">
        <v>28</v>
      </c>
      <c r="D37" s="10" t="s">
        <v>56</v>
      </c>
      <c r="E37" s="10" t="s">
        <v>71</v>
      </c>
      <c r="F37" s="10" t="s">
        <v>58</v>
      </c>
      <c r="G37" s="4">
        <v>71000</v>
      </c>
      <c r="H37" s="10">
        <v>1</v>
      </c>
      <c r="I37" s="4">
        <f t="shared" si="8"/>
        <v>85200</v>
      </c>
      <c r="J37" s="6">
        <f t="shared" si="9"/>
        <v>85200</v>
      </c>
      <c r="K37" s="4">
        <f t="shared" si="5"/>
        <v>0</v>
      </c>
      <c r="L37" s="5">
        <v>1</v>
      </c>
      <c r="M37" s="4">
        <f t="shared" si="10"/>
        <v>85200</v>
      </c>
      <c r="N37" s="3"/>
      <c r="O37" s="13"/>
      <c r="P37" s="20"/>
      <c r="Q37" s="21"/>
    </row>
    <row r="38" spans="1:17" x14ac:dyDescent="0.35">
      <c r="A38" s="10" t="e">
        <f t="shared" si="7"/>
        <v>#REF!</v>
      </c>
      <c r="B38" s="10" t="s">
        <v>8</v>
      </c>
      <c r="C38" s="10" t="s">
        <v>28</v>
      </c>
      <c r="D38" s="10" t="s">
        <v>59</v>
      </c>
      <c r="E38" s="10" t="s">
        <v>72</v>
      </c>
      <c r="F38" s="10" t="s">
        <v>58</v>
      </c>
      <c r="G38" s="4">
        <v>359000</v>
      </c>
      <c r="H38" s="10">
        <v>1</v>
      </c>
      <c r="I38" s="4">
        <f t="shared" si="8"/>
        <v>430800</v>
      </c>
      <c r="J38" s="6">
        <f t="shared" si="9"/>
        <v>430800</v>
      </c>
      <c r="K38" s="4">
        <f t="shared" si="5"/>
        <v>0</v>
      </c>
      <c r="L38" s="5">
        <v>1</v>
      </c>
      <c r="M38" s="4">
        <f t="shared" si="10"/>
        <v>430800</v>
      </c>
      <c r="N38" s="3"/>
      <c r="O38" s="13"/>
      <c r="P38" s="20"/>
      <c r="Q38" s="21"/>
    </row>
    <row r="39" spans="1:17" x14ac:dyDescent="0.35">
      <c r="A39" s="10" t="e">
        <f t="shared" si="7"/>
        <v>#REF!</v>
      </c>
      <c r="B39" s="10" t="s">
        <v>8</v>
      </c>
      <c r="C39" s="10" t="s">
        <v>28</v>
      </c>
      <c r="D39" s="10" t="s">
        <v>56</v>
      </c>
      <c r="E39" s="10" t="s">
        <v>73</v>
      </c>
      <c r="F39" s="10" t="s">
        <v>58</v>
      </c>
      <c r="G39" s="4">
        <v>82000</v>
      </c>
      <c r="H39" s="10">
        <v>1</v>
      </c>
      <c r="I39" s="4">
        <f t="shared" si="8"/>
        <v>98400</v>
      </c>
      <c r="J39" s="6">
        <f t="shared" si="9"/>
        <v>98400</v>
      </c>
      <c r="K39" s="4">
        <f t="shared" si="5"/>
        <v>0</v>
      </c>
      <c r="L39" s="5">
        <v>1</v>
      </c>
      <c r="M39" s="4">
        <f t="shared" si="10"/>
        <v>98400</v>
      </c>
      <c r="N39" s="3"/>
      <c r="O39" s="13"/>
      <c r="P39" s="20"/>
      <c r="Q39" s="21"/>
    </row>
    <row r="40" spans="1:17" x14ac:dyDescent="0.35">
      <c r="A40" s="10" t="e">
        <f t="shared" si="7"/>
        <v>#REF!</v>
      </c>
      <c r="B40" s="10" t="s">
        <v>8</v>
      </c>
      <c r="C40" s="10" t="s">
        <v>28</v>
      </c>
      <c r="D40" s="10" t="s">
        <v>56</v>
      </c>
      <c r="E40" s="10" t="s">
        <v>74</v>
      </c>
      <c r="F40" s="10" t="s">
        <v>58</v>
      </c>
      <c r="G40" s="4">
        <v>45000</v>
      </c>
      <c r="H40" s="10">
        <v>1</v>
      </c>
      <c r="I40" s="4">
        <f t="shared" si="8"/>
        <v>54000</v>
      </c>
      <c r="J40" s="6">
        <f t="shared" si="9"/>
        <v>54000</v>
      </c>
      <c r="K40" s="4">
        <f t="shared" si="5"/>
        <v>0</v>
      </c>
      <c r="L40" s="5">
        <v>1</v>
      </c>
      <c r="M40" s="4">
        <f t="shared" si="10"/>
        <v>54000</v>
      </c>
      <c r="N40" s="3"/>
      <c r="O40" s="13"/>
      <c r="P40" s="20"/>
      <c r="Q40" s="21"/>
    </row>
    <row r="41" spans="1:17" x14ac:dyDescent="0.35">
      <c r="A41" s="10" t="e">
        <f t="shared" si="7"/>
        <v>#REF!</v>
      </c>
      <c r="B41" s="10" t="s">
        <v>8</v>
      </c>
      <c r="C41" s="10" t="s">
        <v>28</v>
      </c>
      <c r="D41" s="10" t="s">
        <v>56</v>
      </c>
      <c r="E41" s="10" t="s">
        <v>75</v>
      </c>
      <c r="F41" s="10" t="s">
        <v>58</v>
      </c>
      <c r="G41" s="4">
        <v>42000</v>
      </c>
      <c r="H41" s="10">
        <v>1</v>
      </c>
      <c r="I41" s="4">
        <f t="shared" si="8"/>
        <v>50400</v>
      </c>
      <c r="J41" s="6">
        <f t="shared" si="9"/>
        <v>50400</v>
      </c>
      <c r="K41" s="4">
        <f t="shared" si="5"/>
        <v>0</v>
      </c>
      <c r="L41" s="5">
        <v>1</v>
      </c>
      <c r="M41" s="4">
        <f t="shared" si="10"/>
        <v>50400</v>
      </c>
      <c r="N41" s="3"/>
      <c r="O41" s="13"/>
      <c r="P41" s="20"/>
      <c r="Q41" s="21"/>
    </row>
    <row r="42" spans="1:17" x14ac:dyDescent="0.35">
      <c r="A42" s="10" t="e">
        <f>IF(E42="",#REF!,#REF!+1)</f>
        <v>#REF!</v>
      </c>
      <c r="B42" s="10" t="s">
        <v>8</v>
      </c>
      <c r="C42" s="10" t="s">
        <v>28</v>
      </c>
      <c r="D42" s="10" t="s">
        <v>56</v>
      </c>
      <c r="E42" s="10" t="s">
        <v>65</v>
      </c>
      <c r="F42" s="10" t="s">
        <v>58</v>
      </c>
      <c r="G42" s="4">
        <v>461000</v>
      </c>
      <c r="H42" s="10">
        <v>1</v>
      </c>
      <c r="I42" s="4">
        <f t="shared" si="8"/>
        <v>553200</v>
      </c>
      <c r="J42" s="6">
        <f t="shared" si="9"/>
        <v>553200</v>
      </c>
      <c r="K42" s="4">
        <f t="shared" si="5"/>
        <v>0</v>
      </c>
      <c r="L42" s="5">
        <v>1</v>
      </c>
      <c r="M42" s="4">
        <f t="shared" si="10"/>
        <v>553200</v>
      </c>
      <c r="N42" s="3"/>
      <c r="O42" s="13"/>
      <c r="P42" s="20"/>
      <c r="Q42" s="21"/>
    </row>
    <row r="43" spans="1:17" x14ac:dyDescent="0.35">
      <c r="A43" s="10" t="e">
        <f>IF(E43="",#REF!,#REF!+1)</f>
        <v>#REF!</v>
      </c>
      <c r="B43" s="10" t="s">
        <v>8</v>
      </c>
      <c r="C43" s="10" t="s">
        <v>27</v>
      </c>
      <c r="D43" s="13" t="s">
        <v>11</v>
      </c>
      <c r="E43" s="10" t="s">
        <v>26</v>
      </c>
      <c r="F43" s="10" t="s">
        <v>9</v>
      </c>
      <c r="G43" s="4">
        <v>525</v>
      </c>
      <c r="H43" s="12">
        <v>30</v>
      </c>
      <c r="I43" s="4">
        <f t="shared" si="8"/>
        <v>18900</v>
      </c>
      <c r="J43" s="6">
        <f t="shared" si="9"/>
        <v>18900</v>
      </c>
      <c r="K43" s="4">
        <f t="shared" si="5"/>
        <v>0</v>
      </c>
      <c r="L43" s="5">
        <v>1</v>
      </c>
      <c r="M43" s="4">
        <f t="shared" si="10"/>
        <v>18900</v>
      </c>
      <c r="N43" s="3"/>
      <c r="O43" s="13"/>
      <c r="P43" s="20"/>
      <c r="Q43" s="21"/>
    </row>
    <row r="44" spans="1:17" x14ac:dyDescent="0.35">
      <c r="A44" s="10" t="e">
        <f t="shared" ref="A44:A65" si="11">IF(E44="",A43,A43+1)</f>
        <v>#REF!</v>
      </c>
      <c r="B44" s="10" t="s">
        <v>8</v>
      </c>
      <c r="C44" s="10" t="s">
        <v>27</v>
      </c>
      <c r="D44" s="13" t="s">
        <v>11</v>
      </c>
      <c r="E44" s="10" t="s">
        <v>25</v>
      </c>
      <c r="F44" s="10" t="s">
        <v>9</v>
      </c>
      <c r="G44" s="4">
        <v>377</v>
      </c>
      <c r="H44" s="12">
        <v>15</v>
      </c>
      <c r="I44" s="4">
        <f t="shared" si="8"/>
        <v>6786</v>
      </c>
      <c r="J44" s="6">
        <f t="shared" si="9"/>
        <v>6786</v>
      </c>
      <c r="K44" s="4">
        <f t="shared" si="5"/>
        <v>0</v>
      </c>
      <c r="L44" s="5">
        <v>1</v>
      </c>
      <c r="M44" s="4">
        <f t="shared" si="10"/>
        <v>6786</v>
      </c>
      <c r="N44" s="3"/>
      <c r="O44" s="13"/>
      <c r="P44" s="20"/>
      <c r="Q44" s="21"/>
    </row>
    <row r="45" spans="1:17" x14ac:dyDescent="0.35">
      <c r="A45" s="10" t="e">
        <f t="shared" si="11"/>
        <v>#REF!</v>
      </c>
      <c r="B45" s="10" t="s">
        <v>8</v>
      </c>
      <c r="C45" s="10" t="s">
        <v>27</v>
      </c>
      <c r="D45" s="13" t="s">
        <v>11</v>
      </c>
      <c r="E45" s="10" t="s">
        <v>24</v>
      </c>
      <c r="F45" s="10" t="s">
        <v>9</v>
      </c>
      <c r="G45" s="4">
        <v>420</v>
      </c>
      <c r="H45" s="12">
        <v>50</v>
      </c>
      <c r="I45" s="4">
        <f t="shared" si="8"/>
        <v>25200</v>
      </c>
      <c r="J45" s="6">
        <f t="shared" si="9"/>
        <v>25200</v>
      </c>
      <c r="K45" s="4">
        <f t="shared" si="5"/>
        <v>0</v>
      </c>
      <c r="L45" s="5">
        <v>1</v>
      </c>
      <c r="M45" s="4">
        <f t="shared" si="10"/>
        <v>25200</v>
      </c>
      <c r="N45" s="3"/>
      <c r="O45" s="13"/>
      <c r="P45" s="20"/>
      <c r="Q45" s="21"/>
    </row>
    <row r="46" spans="1:17" x14ac:dyDescent="0.35">
      <c r="A46" s="10" t="e">
        <f t="shared" si="11"/>
        <v>#REF!</v>
      </c>
      <c r="B46" s="10" t="s">
        <v>8</v>
      </c>
      <c r="C46" s="10" t="s">
        <v>27</v>
      </c>
      <c r="D46" s="13" t="s">
        <v>11</v>
      </c>
      <c r="E46" s="10" t="s">
        <v>23</v>
      </c>
      <c r="F46" s="10" t="s">
        <v>9</v>
      </c>
      <c r="G46" s="4">
        <v>539</v>
      </c>
      <c r="H46" s="12">
        <v>0</v>
      </c>
      <c r="I46" s="4">
        <f t="shared" si="8"/>
        <v>0</v>
      </c>
      <c r="J46" s="6">
        <f t="shared" si="9"/>
        <v>0</v>
      </c>
      <c r="K46" s="4">
        <f t="shared" si="5"/>
        <v>0</v>
      </c>
      <c r="L46" s="5">
        <v>1</v>
      </c>
      <c r="M46" s="4">
        <f t="shared" si="10"/>
        <v>0</v>
      </c>
      <c r="N46" s="3"/>
      <c r="O46" s="13"/>
      <c r="P46" s="20"/>
      <c r="Q46" s="21"/>
    </row>
    <row r="47" spans="1:17" x14ac:dyDescent="0.35">
      <c r="A47" s="10" t="e">
        <f t="shared" si="11"/>
        <v>#REF!</v>
      </c>
      <c r="B47" s="10" t="s">
        <v>8</v>
      </c>
      <c r="C47" s="10" t="s">
        <v>27</v>
      </c>
      <c r="D47" s="13" t="s">
        <v>11</v>
      </c>
      <c r="E47" s="10" t="s">
        <v>22</v>
      </c>
      <c r="F47" s="10" t="s">
        <v>9</v>
      </c>
      <c r="G47" s="4">
        <v>529</v>
      </c>
      <c r="H47" s="12">
        <v>30</v>
      </c>
      <c r="I47" s="4">
        <f t="shared" si="8"/>
        <v>19044</v>
      </c>
      <c r="J47" s="6">
        <f t="shared" si="9"/>
        <v>19044</v>
      </c>
      <c r="K47" s="4">
        <f t="shared" si="5"/>
        <v>0</v>
      </c>
      <c r="L47" s="5">
        <v>1</v>
      </c>
      <c r="M47" s="4">
        <f t="shared" si="10"/>
        <v>19044</v>
      </c>
      <c r="N47" s="3"/>
      <c r="O47" s="13"/>
      <c r="P47" s="20"/>
      <c r="Q47" s="21"/>
    </row>
    <row r="48" spans="1:17" x14ac:dyDescent="0.35">
      <c r="A48" s="10" t="e">
        <f t="shared" si="11"/>
        <v>#REF!</v>
      </c>
      <c r="B48" s="10" t="s">
        <v>8</v>
      </c>
      <c r="C48" s="10" t="s">
        <v>27</v>
      </c>
      <c r="D48" s="13" t="s">
        <v>11</v>
      </c>
      <c r="E48" s="10" t="s">
        <v>21</v>
      </c>
      <c r="F48" s="10" t="s">
        <v>9</v>
      </c>
      <c r="G48" s="4">
        <v>520</v>
      </c>
      <c r="H48" s="12">
        <v>0</v>
      </c>
      <c r="I48" s="4">
        <f t="shared" si="8"/>
        <v>0</v>
      </c>
      <c r="J48" s="6">
        <f t="shared" si="9"/>
        <v>0</v>
      </c>
      <c r="K48" s="4">
        <f t="shared" si="5"/>
        <v>0</v>
      </c>
      <c r="L48" s="5">
        <v>1</v>
      </c>
      <c r="M48" s="4">
        <f t="shared" si="10"/>
        <v>0</v>
      </c>
      <c r="N48" s="3"/>
      <c r="O48" s="13"/>
      <c r="P48" s="20"/>
      <c r="Q48" s="21"/>
    </row>
    <row r="49" spans="1:17" x14ac:dyDescent="0.35">
      <c r="A49" s="10" t="e">
        <f t="shared" si="11"/>
        <v>#REF!</v>
      </c>
      <c r="B49" s="10" t="s">
        <v>8</v>
      </c>
      <c r="C49" s="10" t="s">
        <v>27</v>
      </c>
      <c r="D49" s="13" t="s">
        <v>11</v>
      </c>
      <c r="E49" s="10" t="s">
        <v>20</v>
      </c>
      <c r="F49" s="10" t="s">
        <v>9</v>
      </c>
      <c r="G49" s="4">
        <v>472</v>
      </c>
      <c r="H49" s="12">
        <v>0</v>
      </c>
      <c r="I49" s="4">
        <f t="shared" si="8"/>
        <v>0</v>
      </c>
      <c r="J49" s="6">
        <f t="shared" si="9"/>
        <v>0</v>
      </c>
      <c r="K49" s="4">
        <f t="shared" si="5"/>
        <v>0</v>
      </c>
      <c r="L49" s="5">
        <v>1</v>
      </c>
      <c r="M49" s="4">
        <f t="shared" si="10"/>
        <v>0</v>
      </c>
      <c r="N49" s="3"/>
      <c r="O49" s="13"/>
      <c r="P49" s="20"/>
      <c r="Q49" s="21"/>
    </row>
    <row r="50" spans="1:17" x14ac:dyDescent="0.35">
      <c r="A50" s="10" t="e">
        <f t="shared" si="11"/>
        <v>#REF!</v>
      </c>
      <c r="B50" s="10" t="s">
        <v>8</v>
      </c>
      <c r="C50" s="10" t="s">
        <v>27</v>
      </c>
      <c r="D50" s="13" t="s">
        <v>11</v>
      </c>
      <c r="E50" s="10" t="s">
        <v>19</v>
      </c>
      <c r="F50" s="10" t="s">
        <v>9</v>
      </c>
      <c r="G50" s="4">
        <v>425</v>
      </c>
      <c r="H50" s="12">
        <v>20</v>
      </c>
      <c r="I50" s="4">
        <f t="shared" si="8"/>
        <v>10200</v>
      </c>
      <c r="J50" s="6">
        <f t="shared" si="9"/>
        <v>10200</v>
      </c>
      <c r="K50" s="4">
        <f t="shared" ref="K50:K81" si="12">I50-J50</f>
        <v>0</v>
      </c>
      <c r="L50" s="5">
        <v>1</v>
      </c>
      <c r="M50" s="4">
        <f t="shared" si="10"/>
        <v>10200</v>
      </c>
      <c r="N50" s="3"/>
      <c r="O50" s="13"/>
      <c r="P50" s="20"/>
      <c r="Q50" s="21"/>
    </row>
    <row r="51" spans="1:17" x14ac:dyDescent="0.35">
      <c r="A51" s="10" t="e">
        <f t="shared" si="11"/>
        <v>#REF!</v>
      </c>
      <c r="B51" s="10" t="s">
        <v>8</v>
      </c>
      <c r="C51" s="10" t="s">
        <v>27</v>
      </c>
      <c r="D51" s="13" t="s">
        <v>11</v>
      </c>
      <c r="E51" s="10" t="s">
        <v>18</v>
      </c>
      <c r="F51" s="10" t="s">
        <v>9</v>
      </c>
      <c r="G51" s="4">
        <v>451</v>
      </c>
      <c r="H51" s="12">
        <v>20</v>
      </c>
      <c r="I51" s="4">
        <f t="shared" si="8"/>
        <v>10824</v>
      </c>
      <c r="J51" s="6">
        <f t="shared" si="9"/>
        <v>10824</v>
      </c>
      <c r="K51" s="4">
        <f t="shared" si="12"/>
        <v>0</v>
      </c>
      <c r="L51" s="5">
        <v>1</v>
      </c>
      <c r="M51" s="4">
        <f t="shared" si="10"/>
        <v>10824</v>
      </c>
      <c r="N51" s="3"/>
      <c r="O51" s="13"/>
      <c r="P51" s="20"/>
      <c r="Q51" s="21"/>
    </row>
    <row r="52" spans="1:17" x14ac:dyDescent="0.35">
      <c r="A52" s="10" t="e">
        <f t="shared" si="11"/>
        <v>#REF!</v>
      </c>
      <c r="B52" s="10" t="s">
        <v>8</v>
      </c>
      <c r="C52" s="10" t="s">
        <v>27</v>
      </c>
      <c r="D52" s="13" t="s">
        <v>11</v>
      </c>
      <c r="E52" s="10" t="s">
        <v>17</v>
      </c>
      <c r="F52" s="10" t="s">
        <v>9</v>
      </c>
      <c r="G52" s="4">
        <v>400</v>
      </c>
      <c r="H52" s="12">
        <v>0</v>
      </c>
      <c r="I52" s="4">
        <f t="shared" si="8"/>
        <v>0</v>
      </c>
      <c r="J52" s="6">
        <f t="shared" si="9"/>
        <v>0</v>
      </c>
      <c r="K52" s="4">
        <f t="shared" si="12"/>
        <v>0</v>
      </c>
      <c r="L52" s="5">
        <v>1</v>
      </c>
      <c r="M52" s="4">
        <f t="shared" si="10"/>
        <v>0</v>
      </c>
      <c r="N52" s="3"/>
      <c r="O52" s="13"/>
      <c r="P52" s="20"/>
      <c r="Q52" s="21"/>
    </row>
    <row r="53" spans="1:17" x14ac:dyDescent="0.35">
      <c r="A53" s="10" t="e">
        <f t="shared" si="11"/>
        <v>#REF!</v>
      </c>
      <c r="B53" s="10" t="s">
        <v>8</v>
      </c>
      <c r="C53" s="10" t="s">
        <v>27</v>
      </c>
      <c r="D53" s="13" t="s">
        <v>11</v>
      </c>
      <c r="E53" s="10" t="s">
        <v>16</v>
      </c>
      <c r="F53" s="10" t="s">
        <v>9</v>
      </c>
      <c r="G53" s="4">
        <v>448</v>
      </c>
      <c r="H53" s="12">
        <v>10</v>
      </c>
      <c r="I53" s="4">
        <f t="shared" si="8"/>
        <v>5376</v>
      </c>
      <c r="J53" s="6">
        <f t="shared" si="9"/>
        <v>5376</v>
      </c>
      <c r="K53" s="4">
        <f t="shared" si="12"/>
        <v>0</v>
      </c>
      <c r="L53" s="5">
        <v>1</v>
      </c>
      <c r="M53" s="4">
        <f t="shared" si="10"/>
        <v>5376</v>
      </c>
      <c r="N53" s="3"/>
      <c r="O53" s="13"/>
      <c r="P53" s="20"/>
      <c r="Q53" s="21"/>
    </row>
    <row r="54" spans="1:17" x14ac:dyDescent="0.35">
      <c r="A54" s="10" t="e">
        <f t="shared" si="11"/>
        <v>#REF!</v>
      </c>
      <c r="B54" s="10" t="s">
        <v>8</v>
      </c>
      <c r="C54" s="10" t="s">
        <v>27</v>
      </c>
      <c r="D54" s="13" t="s">
        <v>11</v>
      </c>
      <c r="E54" s="10" t="s">
        <v>15</v>
      </c>
      <c r="F54" s="10" t="s">
        <v>9</v>
      </c>
      <c r="G54" s="4">
        <v>0</v>
      </c>
      <c r="H54" s="12">
        <v>0</v>
      </c>
      <c r="I54" s="4">
        <f t="shared" si="8"/>
        <v>0</v>
      </c>
      <c r="J54" s="6">
        <f t="shared" si="9"/>
        <v>0</v>
      </c>
      <c r="K54" s="4">
        <f t="shared" si="12"/>
        <v>0</v>
      </c>
      <c r="L54" s="5">
        <v>1</v>
      </c>
      <c r="M54" s="4">
        <f t="shared" si="10"/>
        <v>0</v>
      </c>
      <c r="N54" s="3"/>
      <c r="O54" s="13"/>
      <c r="P54" s="20"/>
      <c r="Q54" s="21"/>
    </row>
    <row r="55" spans="1:17" x14ac:dyDescent="0.35">
      <c r="A55" s="10" t="e">
        <f t="shared" si="11"/>
        <v>#REF!</v>
      </c>
      <c r="B55" s="10" t="s">
        <v>8</v>
      </c>
      <c r="C55" s="10" t="s">
        <v>27</v>
      </c>
      <c r="D55" s="13" t="s">
        <v>11</v>
      </c>
      <c r="E55" s="10" t="s">
        <v>14</v>
      </c>
      <c r="F55" s="10" t="s">
        <v>9</v>
      </c>
      <c r="G55" s="4">
        <v>100</v>
      </c>
      <c r="H55" s="12">
        <v>100</v>
      </c>
      <c r="I55" s="4">
        <f t="shared" si="8"/>
        <v>12000</v>
      </c>
      <c r="J55" s="6">
        <f t="shared" si="9"/>
        <v>12000</v>
      </c>
      <c r="K55" s="4">
        <f t="shared" si="12"/>
        <v>0</v>
      </c>
      <c r="L55" s="5">
        <v>1</v>
      </c>
      <c r="M55" s="4">
        <f t="shared" si="10"/>
        <v>12000</v>
      </c>
      <c r="N55" s="3"/>
      <c r="O55" s="13"/>
      <c r="P55" s="20"/>
      <c r="Q55" s="21"/>
    </row>
    <row r="56" spans="1:17" x14ac:dyDescent="0.35">
      <c r="A56" s="10" t="e">
        <f t="shared" si="11"/>
        <v>#REF!</v>
      </c>
      <c r="B56" s="10" t="s">
        <v>8</v>
      </c>
      <c r="C56" s="10" t="s">
        <v>27</v>
      </c>
      <c r="D56" s="13" t="s">
        <v>11</v>
      </c>
      <c r="E56" s="10" t="s">
        <v>13</v>
      </c>
      <c r="F56" s="10" t="s">
        <v>9</v>
      </c>
      <c r="G56" s="4">
        <v>280</v>
      </c>
      <c r="H56" s="12">
        <v>20</v>
      </c>
      <c r="I56" s="4">
        <f t="shared" si="8"/>
        <v>6720</v>
      </c>
      <c r="J56" s="6">
        <f t="shared" si="9"/>
        <v>6720</v>
      </c>
      <c r="K56" s="4">
        <f t="shared" si="12"/>
        <v>0</v>
      </c>
      <c r="L56" s="5">
        <v>1</v>
      </c>
      <c r="M56" s="4">
        <f t="shared" si="10"/>
        <v>6720</v>
      </c>
      <c r="N56" s="3"/>
      <c r="O56" s="13"/>
      <c r="P56" s="20"/>
      <c r="Q56" s="21"/>
    </row>
    <row r="57" spans="1:17" x14ac:dyDescent="0.35">
      <c r="A57" s="10" t="e">
        <f t="shared" si="11"/>
        <v>#REF!</v>
      </c>
      <c r="B57" s="10" t="s">
        <v>8</v>
      </c>
      <c r="C57" s="10" t="s">
        <v>27</v>
      </c>
      <c r="D57" s="13" t="s">
        <v>11</v>
      </c>
      <c r="E57" s="10" t="s">
        <v>12</v>
      </c>
      <c r="F57" s="10" t="s">
        <v>9</v>
      </c>
      <c r="G57" s="4">
        <v>310</v>
      </c>
      <c r="H57" s="12">
        <v>20</v>
      </c>
      <c r="I57" s="4">
        <f t="shared" si="8"/>
        <v>7440</v>
      </c>
      <c r="J57" s="6">
        <f t="shared" si="9"/>
        <v>7440</v>
      </c>
      <c r="K57" s="4">
        <f t="shared" si="12"/>
        <v>0</v>
      </c>
      <c r="L57" s="5">
        <v>1</v>
      </c>
      <c r="M57" s="4">
        <f t="shared" si="10"/>
        <v>7440</v>
      </c>
      <c r="N57" s="3"/>
      <c r="O57" s="13"/>
      <c r="P57" s="20"/>
      <c r="Q57" s="21"/>
    </row>
    <row r="58" spans="1:17" x14ac:dyDescent="0.35">
      <c r="A58" s="10" t="e">
        <f t="shared" si="11"/>
        <v>#REF!</v>
      </c>
      <c r="B58" s="10" t="s">
        <v>8</v>
      </c>
      <c r="C58" s="10" t="s">
        <v>27</v>
      </c>
      <c r="D58" s="13" t="s">
        <v>11</v>
      </c>
      <c r="E58" s="10" t="s">
        <v>10</v>
      </c>
      <c r="F58" s="10" t="s">
        <v>9</v>
      </c>
      <c r="G58" s="4">
        <v>280</v>
      </c>
      <c r="H58" s="12">
        <v>20</v>
      </c>
      <c r="I58" s="4">
        <f t="shared" si="8"/>
        <v>6720</v>
      </c>
      <c r="J58" s="6">
        <f t="shared" si="9"/>
        <v>6720</v>
      </c>
      <c r="K58" s="4">
        <f t="shared" si="12"/>
        <v>0</v>
      </c>
      <c r="L58" s="5">
        <v>1</v>
      </c>
      <c r="M58" s="4">
        <f t="shared" si="10"/>
        <v>6720</v>
      </c>
      <c r="N58" s="3"/>
      <c r="O58" s="13"/>
      <c r="P58" s="20"/>
      <c r="Q58" s="21"/>
    </row>
    <row r="59" spans="1:17" x14ac:dyDescent="0.35">
      <c r="A59" s="10" t="e">
        <f t="shared" si="11"/>
        <v>#REF!</v>
      </c>
      <c r="B59" s="10" t="s">
        <v>8</v>
      </c>
      <c r="C59" s="10" t="s">
        <v>27</v>
      </c>
      <c r="D59" s="10" t="s">
        <v>6</v>
      </c>
      <c r="E59" s="10" t="s">
        <v>47</v>
      </c>
      <c r="F59" s="10" t="s">
        <v>5</v>
      </c>
      <c r="G59" s="4">
        <v>31.04</v>
      </c>
      <c r="H59" s="10">
        <v>16</v>
      </c>
      <c r="I59" s="4">
        <f t="shared" si="8"/>
        <v>496.64</v>
      </c>
      <c r="J59" s="6">
        <f t="shared" si="9"/>
        <v>496.64</v>
      </c>
      <c r="K59" s="4">
        <f t="shared" si="12"/>
        <v>0</v>
      </c>
      <c r="L59" s="5">
        <v>1</v>
      </c>
      <c r="M59" s="4">
        <f t="shared" si="10"/>
        <v>496.64</v>
      </c>
      <c r="N59" s="3"/>
      <c r="O59" s="13"/>
      <c r="P59" s="20"/>
      <c r="Q59" s="21"/>
    </row>
    <row r="60" spans="1:17" x14ac:dyDescent="0.35">
      <c r="A60" s="10" t="e">
        <f t="shared" si="11"/>
        <v>#REF!</v>
      </c>
      <c r="B60" s="10" t="s">
        <v>8</v>
      </c>
      <c r="C60" s="10" t="s">
        <v>27</v>
      </c>
      <c r="D60" s="10" t="s">
        <v>6</v>
      </c>
      <c r="E60" s="10" t="s">
        <v>48</v>
      </c>
      <c r="F60" s="10" t="s">
        <v>5</v>
      </c>
      <c r="G60" s="4">
        <v>15.52</v>
      </c>
      <c r="H60" s="10">
        <v>70</v>
      </c>
      <c r="I60" s="4">
        <f t="shared" si="8"/>
        <v>1086.4000000000001</v>
      </c>
      <c r="J60" s="6">
        <f t="shared" si="9"/>
        <v>1086.4000000000001</v>
      </c>
      <c r="K60" s="4">
        <f t="shared" si="12"/>
        <v>0</v>
      </c>
      <c r="L60" s="5">
        <v>1</v>
      </c>
      <c r="M60" s="4">
        <f t="shared" si="10"/>
        <v>1086.4000000000001</v>
      </c>
      <c r="N60" s="3"/>
      <c r="O60" s="13"/>
      <c r="P60" s="20"/>
      <c r="Q60" s="21"/>
    </row>
    <row r="61" spans="1:17" x14ac:dyDescent="0.35">
      <c r="A61" s="10" t="e">
        <f t="shared" si="11"/>
        <v>#REF!</v>
      </c>
      <c r="B61" s="10" t="s">
        <v>8</v>
      </c>
      <c r="C61" s="10" t="s">
        <v>27</v>
      </c>
      <c r="D61" s="10" t="s">
        <v>6</v>
      </c>
      <c r="E61" s="10" t="s">
        <v>49</v>
      </c>
      <c r="F61" s="10" t="s">
        <v>5</v>
      </c>
      <c r="G61" s="4">
        <v>23.28</v>
      </c>
      <c r="H61" s="10">
        <v>16</v>
      </c>
      <c r="I61" s="4">
        <f t="shared" si="8"/>
        <v>372.48</v>
      </c>
      <c r="J61" s="6">
        <f t="shared" si="9"/>
        <v>372.48</v>
      </c>
      <c r="K61" s="4">
        <f t="shared" si="12"/>
        <v>0</v>
      </c>
      <c r="L61" s="5">
        <v>1</v>
      </c>
      <c r="M61" s="4">
        <f t="shared" si="10"/>
        <v>372.48</v>
      </c>
      <c r="N61" s="3"/>
      <c r="O61" s="13"/>
      <c r="P61" s="20"/>
      <c r="Q61" s="21"/>
    </row>
    <row r="62" spans="1:17" x14ac:dyDescent="0.35">
      <c r="A62" s="10" t="e">
        <f t="shared" si="11"/>
        <v>#REF!</v>
      </c>
      <c r="B62" s="10" t="s">
        <v>8</v>
      </c>
      <c r="C62" s="10" t="s">
        <v>27</v>
      </c>
      <c r="D62" s="10" t="s">
        <v>6</v>
      </c>
      <c r="E62" s="10" t="s">
        <v>50</v>
      </c>
      <c r="F62" s="10" t="s">
        <v>5</v>
      </c>
      <c r="G62" s="4">
        <v>23.28</v>
      </c>
      <c r="H62" s="10">
        <v>16</v>
      </c>
      <c r="I62" s="4">
        <f t="shared" si="8"/>
        <v>372.48</v>
      </c>
      <c r="J62" s="6">
        <f t="shared" si="9"/>
        <v>372.48</v>
      </c>
      <c r="K62" s="4">
        <f t="shared" si="12"/>
        <v>0</v>
      </c>
      <c r="L62" s="5">
        <v>1</v>
      </c>
      <c r="M62" s="4">
        <f t="shared" si="10"/>
        <v>372.48</v>
      </c>
      <c r="N62" s="3"/>
      <c r="O62" s="13"/>
      <c r="P62" s="20"/>
      <c r="Q62" s="21"/>
    </row>
    <row r="63" spans="1:17" x14ac:dyDescent="0.35">
      <c r="A63" s="10" t="e">
        <f t="shared" si="11"/>
        <v>#REF!</v>
      </c>
      <c r="B63" s="10" t="s">
        <v>8</v>
      </c>
      <c r="C63" s="10" t="s">
        <v>27</v>
      </c>
      <c r="D63" s="10" t="s">
        <v>6</v>
      </c>
      <c r="E63" s="10" t="s">
        <v>51</v>
      </c>
      <c r="F63" s="10" t="s">
        <v>5</v>
      </c>
      <c r="G63" s="4">
        <v>23.28</v>
      </c>
      <c r="H63" s="10">
        <v>16</v>
      </c>
      <c r="I63" s="4">
        <f t="shared" si="8"/>
        <v>372.48</v>
      </c>
      <c r="J63" s="6">
        <f t="shared" si="9"/>
        <v>372.48</v>
      </c>
      <c r="K63" s="4">
        <f t="shared" si="12"/>
        <v>0</v>
      </c>
      <c r="L63" s="5">
        <v>1</v>
      </c>
      <c r="M63" s="4">
        <f t="shared" si="10"/>
        <v>372.48</v>
      </c>
      <c r="N63" s="3"/>
      <c r="O63" s="13"/>
      <c r="P63" s="20"/>
      <c r="Q63" s="21"/>
    </row>
    <row r="64" spans="1:17" x14ac:dyDescent="0.35">
      <c r="A64" s="10" t="e">
        <f t="shared" si="11"/>
        <v>#REF!</v>
      </c>
      <c r="B64" s="10" t="s">
        <v>8</v>
      </c>
      <c r="C64" s="10" t="s">
        <v>27</v>
      </c>
      <c r="D64" s="10" t="s">
        <v>6</v>
      </c>
      <c r="E64" s="10" t="s">
        <v>52</v>
      </c>
      <c r="F64" s="10" t="s">
        <v>5</v>
      </c>
      <c r="G64" s="4">
        <v>23.28</v>
      </c>
      <c r="H64" s="10">
        <v>16</v>
      </c>
      <c r="I64" s="4">
        <f t="shared" si="8"/>
        <v>372.48</v>
      </c>
      <c r="J64" s="6">
        <f t="shared" si="9"/>
        <v>372.48</v>
      </c>
      <c r="K64" s="4">
        <f t="shared" si="12"/>
        <v>0</v>
      </c>
      <c r="L64" s="5">
        <v>1</v>
      </c>
      <c r="M64" s="4">
        <f t="shared" si="10"/>
        <v>372.48</v>
      </c>
      <c r="N64" s="3"/>
      <c r="O64" s="13"/>
      <c r="P64" s="20"/>
      <c r="Q64" s="21"/>
    </row>
    <row r="65" spans="1:17" x14ac:dyDescent="0.35">
      <c r="A65" s="10" t="e">
        <f t="shared" si="11"/>
        <v>#REF!</v>
      </c>
      <c r="B65" s="10" t="s">
        <v>8</v>
      </c>
      <c r="C65" s="10" t="s">
        <v>27</v>
      </c>
      <c r="D65" s="10" t="s">
        <v>6</v>
      </c>
      <c r="E65" s="10" t="s">
        <v>53</v>
      </c>
      <c r="F65" s="10" t="s">
        <v>5</v>
      </c>
      <c r="G65" s="4">
        <v>23.28</v>
      </c>
      <c r="H65" s="10">
        <v>24</v>
      </c>
      <c r="I65" s="4">
        <f t="shared" si="8"/>
        <v>558.72</v>
      </c>
      <c r="J65" s="6">
        <f t="shared" si="9"/>
        <v>558.72</v>
      </c>
      <c r="K65" s="4">
        <f t="shared" si="12"/>
        <v>0</v>
      </c>
      <c r="L65" s="5">
        <v>1</v>
      </c>
      <c r="M65" s="4">
        <f t="shared" si="10"/>
        <v>558.72</v>
      </c>
      <c r="N65" s="3"/>
      <c r="O65" s="13"/>
      <c r="P65" s="20"/>
      <c r="Q65" s="21"/>
    </row>
    <row r="66" spans="1:17" x14ac:dyDescent="0.35">
      <c r="A66" s="10" t="e">
        <f>IF(E66="",#REF!,#REF!+1)</f>
        <v>#REF!</v>
      </c>
      <c r="B66" s="10" t="s">
        <v>8</v>
      </c>
      <c r="C66" s="8" t="s">
        <v>7</v>
      </c>
      <c r="D66" s="13" t="s">
        <v>11</v>
      </c>
      <c r="E66" s="10" t="s">
        <v>26</v>
      </c>
      <c r="F66" s="10" t="s">
        <v>9</v>
      </c>
      <c r="G66" s="4">
        <v>525</v>
      </c>
      <c r="H66" s="12">
        <v>0</v>
      </c>
      <c r="I66" s="4">
        <f t="shared" si="8"/>
        <v>0</v>
      </c>
      <c r="J66" s="6">
        <f t="shared" si="9"/>
        <v>0</v>
      </c>
      <c r="K66" s="4">
        <f t="shared" si="12"/>
        <v>0</v>
      </c>
      <c r="L66" s="5">
        <v>1</v>
      </c>
      <c r="M66" s="4">
        <f t="shared" si="10"/>
        <v>0</v>
      </c>
      <c r="N66" s="3"/>
      <c r="O66" s="2"/>
      <c r="P66" s="20"/>
      <c r="Q66" s="21"/>
    </row>
    <row r="67" spans="1:17" x14ac:dyDescent="0.35">
      <c r="A67" s="10" t="e">
        <f t="shared" ref="A67:A81" si="13">IF(E67="",A66,A66+1)</f>
        <v>#REF!</v>
      </c>
      <c r="B67" s="10" t="s">
        <v>8</v>
      </c>
      <c r="C67" s="8" t="s">
        <v>7</v>
      </c>
      <c r="D67" s="13" t="s">
        <v>11</v>
      </c>
      <c r="E67" s="10" t="s">
        <v>25</v>
      </c>
      <c r="F67" s="10" t="s">
        <v>9</v>
      </c>
      <c r="G67" s="4">
        <v>377</v>
      </c>
      <c r="H67" s="12">
        <v>0</v>
      </c>
      <c r="I67" s="4">
        <f t="shared" si="8"/>
        <v>0</v>
      </c>
      <c r="J67" s="6">
        <f t="shared" si="9"/>
        <v>0</v>
      </c>
      <c r="K67" s="4">
        <f t="shared" si="12"/>
        <v>0</v>
      </c>
      <c r="L67" s="5">
        <v>1</v>
      </c>
      <c r="M67" s="4">
        <f t="shared" si="10"/>
        <v>0</v>
      </c>
      <c r="N67" s="3"/>
      <c r="O67" s="2"/>
      <c r="P67" s="20"/>
      <c r="Q67" s="21"/>
    </row>
    <row r="68" spans="1:17" x14ac:dyDescent="0.35">
      <c r="A68" s="10" t="e">
        <f t="shared" si="13"/>
        <v>#REF!</v>
      </c>
      <c r="B68" s="10" t="s">
        <v>8</v>
      </c>
      <c r="C68" s="8" t="s">
        <v>7</v>
      </c>
      <c r="D68" s="13" t="s">
        <v>11</v>
      </c>
      <c r="E68" s="10" t="s">
        <v>24</v>
      </c>
      <c r="F68" s="10" t="s">
        <v>9</v>
      </c>
      <c r="G68" s="4">
        <v>420</v>
      </c>
      <c r="H68" s="12">
        <v>20</v>
      </c>
      <c r="I68" s="4">
        <f t="shared" ref="I68:I88" si="14">IF(D68="521 Mzdové výdavky",ROUND(G68*H68,2),ROUND(G68*H68*1.2,2))</f>
        <v>10080</v>
      </c>
      <c r="J68" s="6">
        <f t="shared" ref="J68:J88" si="15">I68</f>
        <v>10080</v>
      </c>
      <c r="K68" s="4">
        <f t="shared" si="12"/>
        <v>0</v>
      </c>
      <c r="L68" s="5">
        <v>1</v>
      </c>
      <c r="M68" s="4">
        <f t="shared" ref="M68:M88" si="16">L68*J68</f>
        <v>10080</v>
      </c>
      <c r="N68" s="3"/>
      <c r="O68" s="2"/>
      <c r="P68" s="20"/>
      <c r="Q68" s="21"/>
    </row>
    <row r="69" spans="1:17" x14ac:dyDescent="0.35">
      <c r="A69" s="10" t="e">
        <f t="shared" si="13"/>
        <v>#REF!</v>
      </c>
      <c r="B69" s="10" t="s">
        <v>8</v>
      </c>
      <c r="C69" s="8" t="s">
        <v>7</v>
      </c>
      <c r="D69" s="13" t="s">
        <v>11</v>
      </c>
      <c r="E69" s="10" t="s">
        <v>23</v>
      </c>
      <c r="F69" s="10" t="s">
        <v>9</v>
      </c>
      <c r="G69" s="4">
        <v>539</v>
      </c>
      <c r="H69" s="12">
        <v>0</v>
      </c>
      <c r="I69" s="4">
        <f t="shared" si="14"/>
        <v>0</v>
      </c>
      <c r="J69" s="6">
        <f t="shared" si="15"/>
        <v>0</v>
      </c>
      <c r="K69" s="4">
        <f t="shared" si="12"/>
        <v>0</v>
      </c>
      <c r="L69" s="5">
        <v>1</v>
      </c>
      <c r="M69" s="4">
        <f t="shared" si="16"/>
        <v>0</v>
      </c>
      <c r="N69" s="3"/>
      <c r="O69" s="2"/>
      <c r="P69" s="20"/>
      <c r="Q69" s="21"/>
    </row>
    <row r="70" spans="1:17" x14ac:dyDescent="0.35">
      <c r="A70" s="10" t="e">
        <f t="shared" si="13"/>
        <v>#REF!</v>
      </c>
      <c r="B70" s="10" t="s">
        <v>8</v>
      </c>
      <c r="C70" s="8" t="s">
        <v>7</v>
      </c>
      <c r="D70" s="13" t="s">
        <v>11</v>
      </c>
      <c r="E70" s="10" t="s">
        <v>22</v>
      </c>
      <c r="F70" s="10" t="s">
        <v>9</v>
      </c>
      <c r="G70" s="4">
        <v>529</v>
      </c>
      <c r="H70" s="12">
        <v>0</v>
      </c>
      <c r="I70" s="4">
        <f t="shared" si="14"/>
        <v>0</v>
      </c>
      <c r="J70" s="6">
        <f t="shared" si="15"/>
        <v>0</v>
      </c>
      <c r="K70" s="4">
        <f t="shared" si="12"/>
        <v>0</v>
      </c>
      <c r="L70" s="5">
        <v>1</v>
      </c>
      <c r="M70" s="4">
        <f t="shared" si="16"/>
        <v>0</v>
      </c>
      <c r="N70" s="3"/>
      <c r="O70" s="2"/>
      <c r="P70" s="20"/>
      <c r="Q70" s="21"/>
    </row>
    <row r="71" spans="1:17" x14ac:dyDescent="0.35">
      <c r="A71" s="10" t="e">
        <f t="shared" si="13"/>
        <v>#REF!</v>
      </c>
      <c r="B71" s="10" t="s">
        <v>8</v>
      </c>
      <c r="C71" s="8" t="s">
        <v>7</v>
      </c>
      <c r="D71" s="13" t="s">
        <v>11</v>
      </c>
      <c r="E71" s="10" t="s">
        <v>21</v>
      </c>
      <c r="F71" s="10" t="s">
        <v>9</v>
      </c>
      <c r="G71" s="4">
        <v>520</v>
      </c>
      <c r="H71" s="12">
        <v>10</v>
      </c>
      <c r="I71" s="4">
        <f t="shared" si="14"/>
        <v>6240</v>
      </c>
      <c r="J71" s="6">
        <f t="shared" si="15"/>
        <v>6240</v>
      </c>
      <c r="K71" s="4">
        <f t="shared" si="12"/>
        <v>0</v>
      </c>
      <c r="L71" s="5">
        <v>1</v>
      </c>
      <c r="M71" s="4">
        <f t="shared" si="16"/>
        <v>6240</v>
      </c>
      <c r="N71" s="3"/>
      <c r="O71" s="2"/>
      <c r="P71" s="20"/>
      <c r="Q71" s="21"/>
    </row>
    <row r="72" spans="1:17" x14ac:dyDescent="0.35">
      <c r="A72" s="10" t="e">
        <f t="shared" si="13"/>
        <v>#REF!</v>
      </c>
      <c r="B72" s="10" t="s">
        <v>8</v>
      </c>
      <c r="C72" s="8" t="s">
        <v>7</v>
      </c>
      <c r="D72" s="13" t="s">
        <v>11</v>
      </c>
      <c r="E72" s="10" t="s">
        <v>20</v>
      </c>
      <c r="F72" s="10" t="s">
        <v>9</v>
      </c>
      <c r="G72" s="4">
        <v>472</v>
      </c>
      <c r="H72" s="12">
        <v>15</v>
      </c>
      <c r="I72" s="4">
        <f t="shared" si="14"/>
        <v>8496</v>
      </c>
      <c r="J72" s="6">
        <f t="shared" si="15"/>
        <v>8496</v>
      </c>
      <c r="K72" s="4">
        <f t="shared" si="12"/>
        <v>0</v>
      </c>
      <c r="L72" s="5">
        <v>1</v>
      </c>
      <c r="M72" s="4">
        <f t="shared" si="16"/>
        <v>8496</v>
      </c>
      <c r="N72" s="3"/>
      <c r="O72" s="2"/>
      <c r="P72" s="20"/>
      <c r="Q72" s="21"/>
    </row>
    <row r="73" spans="1:17" x14ac:dyDescent="0.35">
      <c r="A73" s="10" t="e">
        <f t="shared" si="13"/>
        <v>#REF!</v>
      </c>
      <c r="B73" s="10" t="s">
        <v>8</v>
      </c>
      <c r="C73" s="8" t="s">
        <v>7</v>
      </c>
      <c r="D73" s="13" t="s">
        <v>11</v>
      </c>
      <c r="E73" s="10" t="s">
        <v>19</v>
      </c>
      <c r="F73" s="10" t="s">
        <v>9</v>
      </c>
      <c r="G73" s="4">
        <v>425</v>
      </c>
      <c r="H73" s="12">
        <v>15</v>
      </c>
      <c r="I73" s="4">
        <f t="shared" si="14"/>
        <v>7650</v>
      </c>
      <c r="J73" s="6">
        <f t="shared" si="15"/>
        <v>7650</v>
      </c>
      <c r="K73" s="4">
        <f t="shared" si="12"/>
        <v>0</v>
      </c>
      <c r="L73" s="5">
        <v>1</v>
      </c>
      <c r="M73" s="4">
        <f t="shared" si="16"/>
        <v>7650</v>
      </c>
      <c r="N73" s="3"/>
      <c r="O73" s="2"/>
      <c r="P73" s="20"/>
      <c r="Q73" s="21"/>
    </row>
    <row r="74" spans="1:17" x14ac:dyDescent="0.35">
      <c r="A74" s="10" t="e">
        <f t="shared" si="13"/>
        <v>#REF!</v>
      </c>
      <c r="B74" s="10" t="s">
        <v>8</v>
      </c>
      <c r="C74" s="8" t="s">
        <v>7</v>
      </c>
      <c r="D74" s="13" t="s">
        <v>11</v>
      </c>
      <c r="E74" s="10" t="s">
        <v>18</v>
      </c>
      <c r="F74" s="10" t="s">
        <v>9</v>
      </c>
      <c r="G74" s="4">
        <v>451</v>
      </c>
      <c r="H74" s="12">
        <v>0</v>
      </c>
      <c r="I74" s="4">
        <f t="shared" si="14"/>
        <v>0</v>
      </c>
      <c r="J74" s="6">
        <f t="shared" si="15"/>
        <v>0</v>
      </c>
      <c r="K74" s="4">
        <f t="shared" si="12"/>
        <v>0</v>
      </c>
      <c r="L74" s="5">
        <v>1</v>
      </c>
      <c r="M74" s="4">
        <f t="shared" si="16"/>
        <v>0</v>
      </c>
      <c r="N74" s="3"/>
      <c r="O74" s="2"/>
      <c r="P74" s="20"/>
      <c r="Q74" s="21"/>
    </row>
    <row r="75" spans="1:17" x14ac:dyDescent="0.35">
      <c r="A75" s="10" t="e">
        <f t="shared" si="13"/>
        <v>#REF!</v>
      </c>
      <c r="B75" s="10" t="s">
        <v>8</v>
      </c>
      <c r="C75" s="8" t="s">
        <v>7</v>
      </c>
      <c r="D75" s="13" t="s">
        <v>11</v>
      </c>
      <c r="E75" s="10" t="s">
        <v>17</v>
      </c>
      <c r="F75" s="10" t="s">
        <v>9</v>
      </c>
      <c r="G75" s="4">
        <v>400</v>
      </c>
      <c r="H75" s="12">
        <v>10</v>
      </c>
      <c r="I75" s="4">
        <f t="shared" si="14"/>
        <v>4800</v>
      </c>
      <c r="J75" s="6">
        <f t="shared" si="15"/>
        <v>4800</v>
      </c>
      <c r="K75" s="4">
        <f t="shared" si="12"/>
        <v>0</v>
      </c>
      <c r="L75" s="5">
        <v>1</v>
      </c>
      <c r="M75" s="4">
        <f t="shared" si="16"/>
        <v>4800</v>
      </c>
      <c r="N75" s="3"/>
      <c r="O75" s="2"/>
      <c r="P75" s="20"/>
      <c r="Q75" s="21"/>
    </row>
    <row r="76" spans="1:17" x14ac:dyDescent="0.35">
      <c r="A76" s="10" t="e">
        <f t="shared" si="13"/>
        <v>#REF!</v>
      </c>
      <c r="B76" s="10" t="s">
        <v>8</v>
      </c>
      <c r="C76" s="8" t="s">
        <v>7</v>
      </c>
      <c r="D76" s="13" t="s">
        <v>11</v>
      </c>
      <c r="E76" s="10" t="s">
        <v>16</v>
      </c>
      <c r="F76" s="10" t="s">
        <v>9</v>
      </c>
      <c r="G76" s="4">
        <v>448</v>
      </c>
      <c r="H76" s="12">
        <v>5</v>
      </c>
      <c r="I76" s="4">
        <f t="shared" si="14"/>
        <v>2688</v>
      </c>
      <c r="J76" s="6">
        <f t="shared" si="15"/>
        <v>2688</v>
      </c>
      <c r="K76" s="4">
        <f t="shared" si="12"/>
        <v>0</v>
      </c>
      <c r="L76" s="5">
        <v>1</v>
      </c>
      <c r="M76" s="4">
        <f t="shared" si="16"/>
        <v>2688</v>
      </c>
      <c r="N76" s="3"/>
      <c r="O76" s="2"/>
      <c r="P76" s="20"/>
      <c r="Q76" s="21"/>
    </row>
    <row r="77" spans="1:17" x14ac:dyDescent="0.35">
      <c r="A77" s="10" t="e">
        <f t="shared" si="13"/>
        <v>#REF!</v>
      </c>
      <c r="B77" s="10" t="s">
        <v>8</v>
      </c>
      <c r="C77" s="8" t="s">
        <v>7</v>
      </c>
      <c r="D77" s="13" t="s">
        <v>11</v>
      </c>
      <c r="E77" s="10" t="s">
        <v>15</v>
      </c>
      <c r="F77" s="10" t="s">
        <v>9</v>
      </c>
      <c r="G77" s="4">
        <v>0</v>
      </c>
      <c r="H77" s="12">
        <v>0</v>
      </c>
      <c r="I77" s="4">
        <f t="shared" si="14"/>
        <v>0</v>
      </c>
      <c r="J77" s="6">
        <f t="shared" si="15"/>
        <v>0</v>
      </c>
      <c r="K77" s="4">
        <f t="shared" si="12"/>
        <v>0</v>
      </c>
      <c r="L77" s="5">
        <v>1</v>
      </c>
      <c r="M77" s="4">
        <f t="shared" si="16"/>
        <v>0</v>
      </c>
      <c r="N77" s="3"/>
      <c r="O77" s="2"/>
      <c r="P77" s="20"/>
      <c r="Q77" s="21"/>
    </row>
    <row r="78" spans="1:17" x14ac:dyDescent="0.35">
      <c r="A78" s="10" t="e">
        <f>IF(E78="",A77,A77+1)</f>
        <v>#REF!</v>
      </c>
      <c r="B78" s="10" t="s">
        <v>8</v>
      </c>
      <c r="C78" s="8" t="s">
        <v>7</v>
      </c>
      <c r="D78" s="13" t="s">
        <v>11</v>
      </c>
      <c r="E78" s="10" t="s">
        <v>14</v>
      </c>
      <c r="F78" s="10" t="s">
        <v>9</v>
      </c>
      <c r="G78" s="4">
        <v>100</v>
      </c>
      <c r="H78" s="12">
        <v>40</v>
      </c>
      <c r="I78" s="4">
        <f t="shared" si="14"/>
        <v>4800</v>
      </c>
      <c r="J78" s="6">
        <f t="shared" si="15"/>
        <v>4800</v>
      </c>
      <c r="K78" s="4">
        <f t="shared" si="12"/>
        <v>0</v>
      </c>
      <c r="L78" s="5">
        <v>1</v>
      </c>
      <c r="M78" s="4">
        <f t="shared" si="16"/>
        <v>4800</v>
      </c>
      <c r="N78" s="3"/>
      <c r="O78" s="2"/>
      <c r="P78" s="20"/>
      <c r="Q78" s="21"/>
    </row>
    <row r="79" spans="1:17" x14ac:dyDescent="0.35">
      <c r="A79" s="10" t="e">
        <f t="shared" si="13"/>
        <v>#REF!</v>
      </c>
      <c r="B79" s="10" t="s">
        <v>8</v>
      </c>
      <c r="C79" s="8" t="s">
        <v>7</v>
      </c>
      <c r="D79" s="13" t="s">
        <v>11</v>
      </c>
      <c r="E79" s="10" t="s">
        <v>13</v>
      </c>
      <c r="F79" s="10" t="s">
        <v>9</v>
      </c>
      <c r="G79" s="4">
        <v>280</v>
      </c>
      <c r="H79" s="12">
        <v>10</v>
      </c>
      <c r="I79" s="4">
        <f t="shared" si="14"/>
        <v>3360</v>
      </c>
      <c r="J79" s="6">
        <f t="shared" si="15"/>
        <v>3360</v>
      </c>
      <c r="K79" s="4">
        <f t="shared" si="12"/>
        <v>0</v>
      </c>
      <c r="L79" s="5">
        <v>1</v>
      </c>
      <c r="M79" s="4">
        <f t="shared" si="16"/>
        <v>3360</v>
      </c>
      <c r="N79" s="3"/>
      <c r="O79" s="2"/>
      <c r="P79" s="20"/>
      <c r="Q79" s="21"/>
    </row>
    <row r="80" spans="1:17" x14ac:dyDescent="0.35">
      <c r="A80" s="10" t="e">
        <f t="shared" si="13"/>
        <v>#REF!</v>
      </c>
      <c r="B80" s="10" t="s">
        <v>8</v>
      </c>
      <c r="C80" s="8" t="s">
        <v>7</v>
      </c>
      <c r="D80" s="13" t="s">
        <v>11</v>
      </c>
      <c r="E80" s="10" t="s">
        <v>12</v>
      </c>
      <c r="F80" s="10" t="s">
        <v>9</v>
      </c>
      <c r="G80" s="4">
        <v>310</v>
      </c>
      <c r="H80" s="12">
        <v>10</v>
      </c>
      <c r="I80" s="4">
        <f t="shared" si="14"/>
        <v>3720</v>
      </c>
      <c r="J80" s="6">
        <f t="shared" si="15"/>
        <v>3720</v>
      </c>
      <c r="K80" s="4">
        <f t="shared" si="12"/>
        <v>0</v>
      </c>
      <c r="L80" s="5">
        <v>1</v>
      </c>
      <c r="M80" s="4">
        <f t="shared" si="16"/>
        <v>3720</v>
      </c>
      <c r="N80" s="3"/>
      <c r="O80" s="2"/>
      <c r="P80" s="20"/>
      <c r="Q80" s="21"/>
    </row>
    <row r="81" spans="1:17" x14ac:dyDescent="0.35">
      <c r="A81" s="10" t="e">
        <f t="shared" si="13"/>
        <v>#REF!</v>
      </c>
      <c r="B81" s="10" t="s">
        <v>8</v>
      </c>
      <c r="C81" s="8" t="s">
        <v>7</v>
      </c>
      <c r="D81" s="13" t="s">
        <v>11</v>
      </c>
      <c r="E81" s="10" t="s">
        <v>10</v>
      </c>
      <c r="F81" s="10" t="s">
        <v>9</v>
      </c>
      <c r="G81" s="4">
        <v>280</v>
      </c>
      <c r="H81" s="12">
        <v>10</v>
      </c>
      <c r="I81" s="4">
        <f t="shared" si="14"/>
        <v>3360</v>
      </c>
      <c r="J81" s="6">
        <f t="shared" si="15"/>
        <v>3360</v>
      </c>
      <c r="K81" s="4">
        <f t="shared" si="12"/>
        <v>0</v>
      </c>
      <c r="L81" s="5">
        <v>1</v>
      </c>
      <c r="M81" s="4">
        <f t="shared" si="16"/>
        <v>3360</v>
      </c>
      <c r="N81" s="3"/>
      <c r="O81" s="2"/>
      <c r="P81" s="20"/>
      <c r="Q81" s="21"/>
    </row>
    <row r="82" spans="1:17" x14ac:dyDescent="0.35">
      <c r="A82" s="10" t="e">
        <f>IF(E82="",#REF!,#REF!+1)</f>
        <v>#REF!</v>
      </c>
      <c r="B82" s="10" t="s">
        <v>8</v>
      </c>
      <c r="C82" s="8" t="s">
        <v>7</v>
      </c>
      <c r="D82" s="10" t="s">
        <v>6</v>
      </c>
      <c r="E82" s="8" t="s">
        <v>47</v>
      </c>
      <c r="F82" s="10" t="s">
        <v>5</v>
      </c>
      <c r="G82" s="4">
        <v>31.04</v>
      </c>
      <c r="H82" s="11">
        <v>16</v>
      </c>
      <c r="I82" s="4">
        <f t="shared" si="14"/>
        <v>496.64</v>
      </c>
      <c r="J82" s="6">
        <f t="shared" si="15"/>
        <v>496.64</v>
      </c>
      <c r="K82" s="4">
        <f t="shared" ref="K82:K89" si="17">I82-J82</f>
        <v>0</v>
      </c>
      <c r="L82" s="5">
        <v>1</v>
      </c>
      <c r="M82" s="4">
        <f t="shared" si="16"/>
        <v>496.64</v>
      </c>
      <c r="N82" s="3"/>
      <c r="O82" s="2"/>
      <c r="P82" s="20"/>
      <c r="Q82" s="21"/>
    </row>
    <row r="83" spans="1:17" x14ac:dyDescent="0.35">
      <c r="A83" s="10" t="e">
        <f t="shared" ref="A83:A89" si="18">IF(E83="",A82,A82+1)</f>
        <v>#REF!</v>
      </c>
      <c r="B83" s="10" t="s">
        <v>8</v>
      </c>
      <c r="C83" s="8" t="s">
        <v>7</v>
      </c>
      <c r="D83" s="10" t="s">
        <v>6</v>
      </c>
      <c r="E83" s="8" t="s">
        <v>48</v>
      </c>
      <c r="F83" s="10" t="s">
        <v>5</v>
      </c>
      <c r="G83" s="4">
        <v>15.52</v>
      </c>
      <c r="H83" s="11">
        <v>32</v>
      </c>
      <c r="I83" s="4">
        <f t="shared" si="14"/>
        <v>496.64</v>
      </c>
      <c r="J83" s="6">
        <f t="shared" si="15"/>
        <v>496.64</v>
      </c>
      <c r="K83" s="4">
        <f t="shared" si="17"/>
        <v>0</v>
      </c>
      <c r="L83" s="5">
        <v>1</v>
      </c>
      <c r="M83" s="4">
        <f t="shared" si="16"/>
        <v>496.64</v>
      </c>
      <c r="N83" s="3"/>
      <c r="O83" s="2"/>
      <c r="P83" s="20"/>
      <c r="Q83" s="21"/>
    </row>
    <row r="84" spans="1:17" x14ac:dyDescent="0.35">
      <c r="A84" s="10" t="e">
        <f t="shared" si="18"/>
        <v>#REF!</v>
      </c>
      <c r="B84" s="10" t="s">
        <v>8</v>
      </c>
      <c r="C84" s="8" t="s">
        <v>7</v>
      </c>
      <c r="D84" s="10" t="s">
        <v>6</v>
      </c>
      <c r="E84" s="8" t="s">
        <v>54</v>
      </c>
      <c r="F84" s="10" t="s">
        <v>5</v>
      </c>
      <c r="G84" s="4">
        <v>23.28</v>
      </c>
      <c r="H84" s="11">
        <v>16</v>
      </c>
      <c r="I84" s="4">
        <f t="shared" si="14"/>
        <v>372.48</v>
      </c>
      <c r="J84" s="6">
        <f t="shared" si="15"/>
        <v>372.48</v>
      </c>
      <c r="K84" s="4">
        <f t="shared" si="17"/>
        <v>0</v>
      </c>
      <c r="L84" s="5">
        <v>1</v>
      </c>
      <c r="M84" s="4">
        <f t="shared" si="16"/>
        <v>372.48</v>
      </c>
      <c r="N84" s="3"/>
      <c r="O84" s="2"/>
      <c r="P84" s="20"/>
      <c r="Q84" s="21"/>
    </row>
    <row r="85" spans="1:17" x14ac:dyDescent="0.35">
      <c r="A85" s="10" t="e">
        <f t="shared" si="18"/>
        <v>#REF!</v>
      </c>
      <c r="B85" s="10" t="s">
        <v>8</v>
      </c>
      <c r="C85" s="8" t="s">
        <v>7</v>
      </c>
      <c r="D85" s="10" t="s">
        <v>6</v>
      </c>
      <c r="E85" s="8" t="s">
        <v>49</v>
      </c>
      <c r="F85" s="10" t="s">
        <v>5</v>
      </c>
      <c r="G85" s="4">
        <v>23.28</v>
      </c>
      <c r="H85" s="11">
        <v>16</v>
      </c>
      <c r="I85" s="4">
        <f t="shared" si="14"/>
        <v>372.48</v>
      </c>
      <c r="J85" s="6">
        <f t="shared" si="15"/>
        <v>372.48</v>
      </c>
      <c r="K85" s="4">
        <f t="shared" si="17"/>
        <v>0</v>
      </c>
      <c r="L85" s="5">
        <v>1</v>
      </c>
      <c r="M85" s="4">
        <f t="shared" si="16"/>
        <v>372.48</v>
      </c>
      <c r="N85" s="3"/>
      <c r="O85" s="2"/>
      <c r="P85" s="20"/>
      <c r="Q85" s="21"/>
    </row>
    <row r="86" spans="1:17" x14ac:dyDescent="0.35">
      <c r="A86" s="10" t="e">
        <f t="shared" si="18"/>
        <v>#REF!</v>
      </c>
      <c r="B86" s="10" t="s">
        <v>8</v>
      </c>
      <c r="C86" s="8" t="s">
        <v>7</v>
      </c>
      <c r="D86" s="10" t="s">
        <v>6</v>
      </c>
      <c r="E86" s="8" t="s">
        <v>50</v>
      </c>
      <c r="F86" s="10" t="s">
        <v>5</v>
      </c>
      <c r="G86" s="4">
        <v>23.28</v>
      </c>
      <c r="H86" s="11">
        <v>16</v>
      </c>
      <c r="I86" s="4">
        <f t="shared" si="14"/>
        <v>372.48</v>
      </c>
      <c r="J86" s="6">
        <f t="shared" si="15"/>
        <v>372.48</v>
      </c>
      <c r="K86" s="4">
        <f t="shared" si="17"/>
        <v>0</v>
      </c>
      <c r="L86" s="5">
        <v>1</v>
      </c>
      <c r="M86" s="4">
        <f t="shared" si="16"/>
        <v>372.48</v>
      </c>
      <c r="N86" s="3"/>
      <c r="O86" s="2"/>
      <c r="P86" s="20"/>
      <c r="Q86" s="21"/>
    </row>
    <row r="87" spans="1:17" x14ac:dyDescent="0.35">
      <c r="A87" s="10" t="e">
        <f t="shared" si="18"/>
        <v>#REF!</v>
      </c>
      <c r="B87" s="10" t="s">
        <v>8</v>
      </c>
      <c r="C87" s="8" t="s">
        <v>7</v>
      </c>
      <c r="D87" s="10" t="s">
        <v>6</v>
      </c>
      <c r="E87" s="8" t="s">
        <v>55</v>
      </c>
      <c r="F87" s="10" t="s">
        <v>5</v>
      </c>
      <c r="G87" s="4">
        <v>15.52</v>
      </c>
      <c r="H87" s="11">
        <v>16</v>
      </c>
      <c r="I87" s="4">
        <f t="shared" si="14"/>
        <v>248.32</v>
      </c>
      <c r="J87" s="6">
        <f t="shared" si="15"/>
        <v>248.32</v>
      </c>
      <c r="K87" s="4">
        <f t="shared" si="17"/>
        <v>0</v>
      </c>
      <c r="L87" s="5">
        <v>1</v>
      </c>
      <c r="M87" s="4">
        <f t="shared" si="16"/>
        <v>248.32</v>
      </c>
      <c r="N87" s="3"/>
      <c r="O87" s="2"/>
      <c r="P87" s="20"/>
      <c r="Q87" s="21"/>
    </row>
    <row r="88" spans="1:17" x14ac:dyDescent="0.35">
      <c r="A88" s="10" t="e">
        <f t="shared" si="18"/>
        <v>#REF!</v>
      </c>
      <c r="B88" s="10" t="s">
        <v>8</v>
      </c>
      <c r="C88" s="8" t="s">
        <v>7</v>
      </c>
      <c r="D88" s="10" t="s">
        <v>6</v>
      </c>
      <c r="E88" s="8" t="s">
        <v>53</v>
      </c>
      <c r="F88" s="10" t="s">
        <v>5</v>
      </c>
      <c r="G88" s="4">
        <v>23.28</v>
      </c>
      <c r="H88" s="11">
        <v>16</v>
      </c>
      <c r="I88" s="4">
        <f t="shared" si="14"/>
        <v>372.48</v>
      </c>
      <c r="J88" s="6">
        <f t="shared" si="15"/>
        <v>372.48</v>
      </c>
      <c r="K88" s="4">
        <f t="shared" si="17"/>
        <v>0</v>
      </c>
      <c r="L88" s="5">
        <v>1</v>
      </c>
      <c r="M88" s="4">
        <f t="shared" si="16"/>
        <v>372.48</v>
      </c>
      <c r="N88" s="3"/>
      <c r="O88" s="2"/>
      <c r="P88" s="20"/>
      <c r="Q88" s="21"/>
    </row>
    <row r="89" spans="1:17" x14ac:dyDescent="0.35">
      <c r="A89" s="10" t="e">
        <f t="shared" si="18"/>
        <v>#REF!</v>
      </c>
      <c r="B89" s="8" t="s">
        <v>4</v>
      </c>
      <c r="C89" s="8" t="s">
        <v>3</v>
      </c>
      <c r="D89" s="9" t="s">
        <v>2</v>
      </c>
      <c r="E89" s="8" t="s">
        <v>1</v>
      </c>
      <c r="F89" s="8" t="s">
        <v>0</v>
      </c>
      <c r="G89" s="4">
        <v>0</v>
      </c>
      <c r="H89" s="7">
        <v>7</v>
      </c>
      <c r="I89" s="4">
        <v>318580.46000000002</v>
      </c>
      <c r="J89" s="6">
        <v>318580.46000000002</v>
      </c>
      <c r="K89" s="4">
        <f t="shared" si="17"/>
        <v>0</v>
      </c>
      <c r="L89" s="5">
        <v>1</v>
      </c>
      <c r="M89" s="4">
        <v>318580.46000000002</v>
      </c>
      <c r="N89" s="3"/>
      <c r="O89" s="2"/>
      <c r="P89" s="20"/>
      <c r="Q89" s="21"/>
    </row>
  </sheetData>
  <autoFilter ref="A3:O89" xr:uid="{00000000-0009-0000-0000-000015000000}"/>
  <mergeCells count="2">
    <mergeCell ref="B1:H1"/>
    <mergeCell ref="B2:H2"/>
  </mergeCells>
  <conditionalFormatting sqref="L4:L89">
    <cfRule type="cellIs" dxfId="3" priority="1" stopIfTrue="1" operator="between">
      <formula>0.4</formula>
      <formula>0.5</formula>
    </cfRule>
    <cfRule type="cellIs" dxfId="2" priority="2" stopIfTrue="1" operator="greaterThan">
      <formula>0.5</formula>
    </cfRule>
  </conditionalFormatting>
  <dataValidations count="1">
    <dataValidation type="list" allowBlank="1" showInputMessage="1" showErrorMessage="1" sqref="D66:D81 D43:D58 D4:D17" xr:uid="{92764086-942E-4FB6-B130-A9F70548591A}">
      <formula1>"521 Mzdové výdavky, 518 Ostatné služby, 013 Softvér"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B57DC-FC8E-4393-B302-067AD2722D59}">
  <sheetPr>
    <tabColor rgb="FFFF0000"/>
  </sheetPr>
  <dimension ref="A1:O87"/>
  <sheetViews>
    <sheetView topLeftCell="G1" zoomScale="90" zoomScaleNormal="90" workbookViewId="0">
      <pane ySplit="3" topLeftCell="A4" activePane="bottomLeft" state="frozen"/>
      <selection activeCell="E21" sqref="E21"/>
      <selection pane="bottomLeft" activeCell="M87" sqref="M4:M87"/>
    </sheetView>
  </sheetViews>
  <sheetFormatPr defaultColWidth="8.81640625" defaultRowHeight="14.5" x14ac:dyDescent="0.35"/>
  <cols>
    <col min="1" max="1" width="4.7265625" style="1" customWidth="1"/>
    <col min="2" max="2" width="12.81640625" style="1" customWidth="1"/>
    <col min="3" max="3" width="28.26953125" style="1" bestFit="1" customWidth="1"/>
    <col min="4" max="4" width="46.1796875" style="1" bestFit="1" customWidth="1"/>
    <col min="5" max="5" width="31.7265625" style="1" customWidth="1"/>
    <col min="6" max="6" width="8.81640625" style="1"/>
    <col min="7" max="7" width="13.7265625" style="1" customWidth="1"/>
    <col min="8" max="8" width="13" style="1" bestFit="1" customWidth="1"/>
    <col min="9" max="11" width="15.81640625" style="1" customWidth="1"/>
    <col min="12" max="12" width="12.36328125" style="1" customWidth="1"/>
    <col min="13" max="13" width="15.81640625" style="1" customWidth="1"/>
    <col min="14" max="14" width="12.26953125" style="1" customWidth="1"/>
    <col min="15" max="15" width="39.36328125" style="1" customWidth="1"/>
    <col min="16" max="16384" width="8.81640625" style="1"/>
  </cols>
  <sheetData>
    <row r="1" spans="1:15" x14ac:dyDescent="0.35">
      <c r="A1" s="17"/>
      <c r="B1" s="22" t="s">
        <v>46</v>
      </c>
      <c r="C1" s="23"/>
      <c r="D1" s="23"/>
      <c r="E1" s="23"/>
      <c r="F1" s="23"/>
      <c r="G1" s="23"/>
      <c r="H1" s="24"/>
      <c r="I1" s="18">
        <f>SUM(I4:I87)</f>
        <v>14608301.949999997</v>
      </c>
      <c r="J1" s="18">
        <f>SUM(J4:J87)</f>
        <v>14608301.949999997</v>
      </c>
      <c r="K1" s="18">
        <f>SUM(K4:K87)</f>
        <v>0</v>
      </c>
      <c r="L1" s="19">
        <f>IFERROR(M1/J1,0)</f>
        <v>1</v>
      </c>
      <c r="M1" s="18">
        <f>SUM(M4:M87)</f>
        <v>14608301.949999997</v>
      </c>
      <c r="N1" s="17"/>
      <c r="O1" s="17"/>
    </row>
    <row r="2" spans="1:15" x14ac:dyDescent="0.35">
      <c r="A2" s="17"/>
      <c r="B2" s="22" t="s">
        <v>45</v>
      </c>
      <c r="C2" s="23"/>
      <c r="D2" s="23"/>
      <c r="E2" s="23"/>
      <c r="F2" s="23"/>
      <c r="G2" s="23"/>
      <c r="H2" s="24"/>
      <c r="I2" s="18">
        <f>SUBTOTAL(9,I4:I87)</f>
        <v>14608301.949999997</v>
      </c>
      <c r="J2" s="18">
        <f>SUBTOTAL(9,J4:J87)</f>
        <v>14608301.949999997</v>
      </c>
      <c r="K2" s="18">
        <f>SUBTOTAL(9,K4:K87)</f>
        <v>0</v>
      </c>
      <c r="L2" s="19">
        <f>IFERROR(M2/J2,0)</f>
        <v>1</v>
      </c>
      <c r="M2" s="18">
        <f>SUBTOTAL(9,M4:M87)</f>
        <v>14608301.949999997</v>
      </c>
      <c r="N2" s="17"/>
      <c r="O2" s="17"/>
    </row>
    <row r="3" spans="1:15" ht="39" x14ac:dyDescent="0.35">
      <c r="A3" s="15" t="s">
        <v>44</v>
      </c>
      <c r="B3" s="16" t="s">
        <v>43</v>
      </c>
      <c r="C3" s="15" t="s">
        <v>42</v>
      </c>
      <c r="D3" s="16" t="s">
        <v>41</v>
      </c>
      <c r="E3" s="16" t="s">
        <v>40</v>
      </c>
      <c r="F3" s="16" t="s">
        <v>39</v>
      </c>
      <c r="G3" s="16" t="s">
        <v>38</v>
      </c>
      <c r="H3" s="16" t="s">
        <v>37</v>
      </c>
      <c r="I3" s="16" t="s">
        <v>36</v>
      </c>
      <c r="J3" s="16" t="s">
        <v>35</v>
      </c>
      <c r="K3" s="16" t="s">
        <v>34</v>
      </c>
      <c r="L3" s="16" t="s">
        <v>33</v>
      </c>
      <c r="M3" s="16" t="s">
        <v>32</v>
      </c>
      <c r="N3" s="16" t="s">
        <v>31</v>
      </c>
      <c r="O3" s="15" t="s">
        <v>30</v>
      </c>
    </row>
    <row r="4" spans="1:15" x14ac:dyDescent="0.35">
      <c r="A4" s="10">
        <v>1</v>
      </c>
      <c r="B4" s="10" t="s">
        <v>8</v>
      </c>
      <c r="C4" s="10" t="s">
        <v>29</v>
      </c>
      <c r="D4" s="13" t="s">
        <v>11</v>
      </c>
      <c r="E4" s="10" t="s">
        <v>26</v>
      </c>
      <c r="F4" s="10" t="s">
        <v>9</v>
      </c>
      <c r="G4" s="4">
        <v>525</v>
      </c>
      <c r="H4" s="12">
        <v>39</v>
      </c>
      <c r="I4" s="4">
        <f t="shared" ref="I4:I35" si="0">IF(D4="521 Mzdové výdavky",ROUND(G4*H4,2),ROUND(G4*H4*1.2,2))</f>
        <v>24570</v>
      </c>
      <c r="J4" s="6">
        <f t="shared" ref="J4:J35" si="1">I4</f>
        <v>24570</v>
      </c>
      <c r="K4" s="4">
        <f t="shared" ref="K4:K15" si="2">I4-J4</f>
        <v>0</v>
      </c>
      <c r="L4" s="5">
        <v>1</v>
      </c>
      <c r="M4" s="4">
        <f t="shared" ref="M4:M35" si="3">L4*J4</f>
        <v>24570</v>
      </c>
      <c r="N4" s="3"/>
      <c r="O4" s="13"/>
    </row>
    <row r="5" spans="1:15" x14ac:dyDescent="0.35">
      <c r="A5" s="10">
        <f t="shared" ref="A5:A15" si="4">IF(E5="",A4,A4+1)</f>
        <v>2</v>
      </c>
      <c r="B5" s="10" t="s">
        <v>8</v>
      </c>
      <c r="C5" s="10" t="s">
        <v>29</v>
      </c>
      <c r="D5" s="13" t="s">
        <v>11</v>
      </c>
      <c r="E5" s="10" t="s">
        <v>25</v>
      </c>
      <c r="F5" s="10" t="s">
        <v>9</v>
      </c>
      <c r="G5" s="4">
        <v>377</v>
      </c>
      <c r="H5" s="12">
        <v>19</v>
      </c>
      <c r="I5" s="4">
        <f t="shared" si="0"/>
        <v>8595.6</v>
      </c>
      <c r="J5" s="6">
        <f t="shared" si="1"/>
        <v>8595.6</v>
      </c>
      <c r="K5" s="4">
        <f t="shared" si="2"/>
        <v>0</v>
      </c>
      <c r="L5" s="5">
        <v>1</v>
      </c>
      <c r="M5" s="4">
        <f t="shared" si="3"/>
        <v>8595.6</v>
      </c>
      <c r="N5" s="3"/>
      <c r="O5" s="13"/>
    </row>
    <row r="6" spans="1:15" x14ac:dyDescent="0.35">
      <c r="A6" s="10">
        <f t="shared" si="4"/>
        <v>3</v>
      </c>
      <c r="B6" s="10" t="s">
        <v>8</v>
      </c>
      <c r="C6" s="10" t="s">
        <v>29</v>
      </c>
      <c r="D6" s="13" t="s">
        <v>11</v>
      </c>
      <c r="E6" s="10" t="s">
        <v>24</v>
      </c>
      <c r="F6" s="10" t="s">
        <v>9</v>
      </c>
      <c r="G6" s="4">
        <v>420</v>
      </c>
      <c r="H6" s="12">
        <v>59</v>
      </c>
      <c r="I6" s="4">
        <f t="shared" si="0"/>
        <v>29736</v>
      </c>
      <c r="J6" s="6">
        <f t="shared" si="1"/>
        <v>29736</v>
      </c>
      <c r="K6" s="4">
        <f t="shared" si="2"/>
        <v>0</v>
      </c>
      <c r="L6" s="5">
        <v>1</v>
      </c>
      <c r="M6" s="4">
        <f t="shared" si="3"/>
        <v>29736</v>
      </c>
      <c r="N6" s="3"/>
      <c r="O6" s="13"/>
    </row>
    <row r="7" spans="1:15" x14ac:dyDescent="0.35">
      <c r="A7" s="10">
        <f t="shared" si="4"/>
        <v>4</v>
      </c>
      <c r="B7" s="10" t="s">
        <v>8</v>
      </c>
      <c r="C7" s="10" t="s">
        <v>29</v>
      </c>
      <c r="D7" s="13" t="s">
        <v>11</v>
      </c>
      <c r="E7" s="10" t="s">
        <v>23</v>
      </c>
      <c r="F7" s="10" t="s">
        <v>9</v>
      </c>
      <c r="G7" s="4">
        <v>539</v>
      </c>
      <c r="H7" s="12">
        <v>0</v>
      </c>
      <c r="I7" s="4">
        <f t="shared" si="0"/>
        <v>0</v>
      </c>
      <c r="J7" s="6">
        <f t="shared" si="1"/>
        <v>0</v>
      </c>
      <c r="K7" s="4">
        <f t="shared" si="2"/>
        <v>0</v>
      </c>
      <c r="L7" s="5">
        <v>1</v>
      </c>
      <c r="M7" s="4">
        <f t="shared" si="3"/>
        <v>0</v>
      </c>
      <c r="N7" s="3"/>
      <c r="O7" s="13"/>
    </row>
    <row r="8" spans="1:15" x14ac:dyDescent="0.35">
      <c r="A8" s="10">
        <f t="shared" si="4"/>
        <v>5</v>
      </c>
      <c r="B8" s="10" t="s">
        <v>8</v>
      </c>
      <c r="C8" s="10" t="s">
        <v>29</v>
      </c>
      <c r="D8" s="13" t="s">
        <v>11</v>
      </c>
      <c r="E8" s="10" t="s">
        <v>22</v>
      </c>
      <c r="F8" s="10" t="s">
        <v>9</v>
      </c>
      <c r="G8" s="4">
        <v>529</v>
      </c>
      <c r="H8" s="12">
        <v>182</v>
      </c>
      <c r="I8" s="4">
        <f t="shared" si="0"/>
        <v>115533.6</v>
      </c>
      <c r="J8" s="6">
        <f t="shared" si="1"/>
        <v>115533.6</v>
      </c>
      <c r="K8" s="4">
        <f t="shared" si="2"/>
        <v>0</v>
      </c>
      <c r="L8" s="5">
        <v>1</v>
      </c>
      <c r="M8" s="4">
        <f t="shared" si="3"/>
        <v>115533.6</v>
      </c>
      <c r="N8" s="3"/>
      <c r="O8" s="13"/>
    </row>
    <row r="9" spans="1:15" x14ac:dyDescent="0.35">
      <c r="A9" s="10">
        <f t="shared" si="4"/>
        <v>6</v>
      </c>
      <c r="B9" s="10" t="s">
        <v>8</v>
      </c>
      <c r="C9" s="10" t="s">
        <v>29</v>
      </c>
      <c r="D9" s="13" t="s">
        <v>11</v>
      </c>
      <c r="E9" s="10" t="s">
        <v>21</v>
      </c>
      <c r="F9" s="10" t="s">
        <v>9</v>
      </c>
      <c r="G9" s="4">
        <v>520</v>
      </c>
      <c r="H9" s="12">
        <v>0</v>
      </c>
      <c r="I9" s="4">
        <f t="shared" si="0"/>
        <v>0</v>
      </c>
      <c r="J9" s="6">
        <f t="shared" si="1"/>
        <v>0</v>
      </c>
      <c r="K9" s="4">
        <f t="shared" si="2"/>
        <v>0</v>
      </c>
      <c r="L9" s="5">
        <v>1</v>
      </c>
      <c r="M9" s="4">
        <f t="shared" si="3"/>
        <v>0</v>
      </c>
      <c r="N9" s="3"/>
      <c r="O9" s="13"/>
    </row>
    <row r="10" spans="1:15" x14ac:dyDescent="0.35">
      <c r="A10" s="10">
        <f t="shared" si="4"/>
        <v>7</v>
      </c>
      <c r="B10" s="10" t="s">
        <v>8</v>
      </c>
      <c r="C10" s="10" t="s">
        <v>29</v>
      </c>
      <c r="D10" s="13" t="s">
        <v>11</v>
      </c>
      <c r="E10" s="10" t="s">
        <v>20</v>
      </c>
      <c r="F10" s="10" t="s">
        <v>9</v>
      </c>
      <c r="G10" s="4">
        <v>472</v>
      </c>
      <c r="H10" s="12">
        <v>84</v>
      </c>
      <c r="I10" s="4">
        <f t="shared" si="0"/>
        <v>47577.599999999999</v>
      </c>
      <c r="J10" s="6">
        <f t="shared" si="1"/>
        <v>47577.599999999999</v>
      </c>
      <c r="K10" s="4">
        <f t="shared" si="2"/>
        <v>0</v>
      </c>
      <c r="L10" s="5">
        <v>1</v>
      </c>
      <c r="M10" s="4">
        <f t="shared" si="3"/>
        <v>47577.599999999999</v>
      </c>
      <c r="N10" s="3"/>
      <c r="O10" s="13"/>
    </row>
    <row r="11" spans="1:15" x14ac:dyDescent="0.35">
      <c r="A11" s="10">
        <f t="shared" si="4"/>
        <v>8</v>
      </c>
      <c r="B11" s="10" t="s">
        <v>8</v>
      </c>
      <c r="C11" s="10" t="s">
        <v>29</v>
      </c>
      <c r="D11" s="13" t="s">
        <v>11</v>
      </c>
      <c r="E11" s="10" t="s">
        <v>19</v>
      </c>
      <c r="F11" s="10" t="s">
        <v>9</v>
      </c>
      <c r="G11" s="4">
        <v>425</v>
      </c>
      <c r="H11" s="12">
        <v>0</v>
      </c>
      <c r="I11" s="4">
        <f t="shared" si="0"/>
        <v>0</v>
      </c>
      <c r="J11" s="6">
        <f t="shared" si="1"/>
        <v>0</v>
      </c>
      <c r="K11" s="4">
        <f t="shared" si="2"/>
        <v>0</v>
      </c>
      <c r="L11" s="5">
        <v>1</v>
      </c>
      <c r="M11" s="4">
        <f t="shared" si="3"/>
        <v>0</v>
      </c>
      <c r="N11" s="3"/>
      <c r="O11" s="13"/>
    </row>
    <row r="12" spans="1:15" x14ac:dyDescent="0.35">
      <c r="A12" s="10">
        <f t="shared" si="4"/>
        <v>9</v>
      </c>
      <c r="B12" s="10" t="s">
        <v>8</v>
      </c>
      <c r="C12" s="10" t="s">
        <v>29</v>
      </c>
      <c r="D12" s="13" t="s">
        <v>11</v>
      </c>
      <c r="E12" s="10" t="s">
        <v>18</v>
      </c>
      <c r="F12" s="10" t="s">
        <v>9</v>
      </c>
      <c r="G12" s="4">
        <v>451</v>
      </c>
      <c r="H12" s="12">
        <v>0</v>
      </c>
      <c r="I12" s="4">
        <f t="shared" si="0"/>
        <v>0</v>
      </c>
      <c r="J12" s="6">
        <f t="shared" si="1"/>
        <v>0</v>
      </c>
      <c r="K12" s="4">
        <f t="shared" si="2"/>
        <v>0</v>
      </c>
      <c r="L12" s="5">
        <v>1</v>
      </c>
      <c r="M12" s="4">
        <f t="shared" si="3"/>
        <v>0</v>
      </c>
      <c r="N12" s="3"/>
      <c r="O12" s="13"/>
    </row>
    <row r="13" spans="1:15" x14ac:dyDescent="0.35">
      <c r="A13" s="10">
        <f t="shared" si="4"/>
        <v>10</v>
      </c>
      <c r="B13" s="10" t="s">
        <v>8</v>
      </c>
      <c r="C13" s="10" t="s">
        <v>29</v>
      </c>
      <c r="D13" s="13" t="s">
        <v>11</v>
      </c>
      <c r="E13" s="10" t="s">
        <v>17</v>
      </c>
      <c r="F13" s="10" t="s">
        <v>9</v>
      </c>
      <c r="G13" s="4">
        <v>400</v>
      </c>
      <c r="H13" s="12">
        <v>0</v>
      </c>
      <c r="I13" s="4">
        <f t="shared" si="0"/>
        <v>0</v>
      </c>
      <c r="J13" s="6">
        <f t="shared" si="1"/>
        <v>0</v>
      </c>
      <c r="K13" s="4">
        <f t="shared" si="2"/>
        <v>0</v>
      </c>
      <c r="L13" s="5">
        <v>1</v>
      </c>
      <c r="M13" s="4">
        <f t="shared" si="3"/>
        <v>0</v>
      </c>
      <c r="N13" s="3"/>
      <c r="O13" s="13"/>
    </row>
    <row r="14" spans="1:15" x14ac:dyDescent="0.35">
      <c r="A14" s="10">
        <f t="shared" si="4"/>
        <v>11</v>
      </c>
      <c r="B14" s="10" t="s">
        <v>8</v>
      </c>
      <c r="C14" s="10" t="s">
        <v>29</v>
      </c>
      <c r="D14" s="13" t="s">
        <v>11</v>
      </c>
      <c r="E14" s="10" t="s">
        <v>16</v>
      </c>
      <c r="F14" s="10" t="s">
        <v>9</v>
      </c>
      <c r="G14" s="4">
        <v>448</v>
      </c>
      <c r="H14" s="12">
        <v>84</v>
      </c>
      <c r="I14" s="4">
        <f t="shared" si="0"/>
        <v>45158.400000000001</v>
      </c>
      <c r="J14" s="6">
        <f t="shared" si="1"/>
        <v>45158.400000000001</v>
      </c>
      <c r="K14" s="4">
        <f t="shared" si="2"/>
        <v>0</v>
      </c>
      <c r="L14" s="5">
        <v>1</v>
      </c>
      <c r="M14" s="4">
        <f t="shared" si="3"/>
        <v>45158.400000000001</v>
      </c>
      <c r="N14" s="3"/>
      <c r="O14" s="13"/>
    </row>
    <row r="15" spans="1:15" x14ac:dyDescent="0.35">
      <c r="A15" s="10">
        <f t="shared" si="4"/>
        <v>12</v>
      </c>
      <c r="B15" s="10" t="s">
        <v>8</v>
      </c>
      <c r="C15" s="10" t="s">
        <v>29</v>
      </c>
      <c r="D15" s="13" t="s">
        <v>11</v>
      </c>
      <c r="E15" s="10" t="s">
        <v>15</v>
      </c>
      <c r="F15" s="10" t="s">
        <v>9</v>
      </c>
      <c r="G15" s="4">
        <v>0</v>
      </c>
      <c r="H15" s="12">
        <v>0</v>
      </c>
      <c r="I15" s="4">
        <f t="shared" si="0"/>
        <v>0</v>
      </c>
      <c r="J15" s="6">
        <f t="shared" si="1"/>
        <v>0</v>
      </c>
      <c r="K15" s="4">
        <f t="shared" si="2"/>
        <v>0</v>
      </c>
      <c r="L15" s="5">
        <v>1</v>
      </c>
      <c r="M15" s="4">
        <f t="shared" si="3"/>
        <v>0</v>
      </c>
      <c r="N15" s="3"/>
      <c r="O15" s="13"/>
    </row>
    <row r="16" spans="1:15" x14ac:dyDescent="0.35">
      <c r="A16" s="10" t="e">
        <f>IF(E16="",#REF!,#REF!+1)</f>
        <v>#REF!</v>
      </c>
      <c r="B16" s="10" t="s">
        <v>8</v>
      </c>
      <c r="C16" s="10" t="s">
        <v>29</v>
      </c>
      <c r="D16" s="13" t="s">
        <v>11</v>
      </c>
      <c r="E16" s="10" t="s">
        <v>13</v>
      </c>
      <c r="F16" s="10" t="s">
        <v>9</v>
      </c>
      <c r="G16" s="4">
        <v>280</v>
      </c>
      <c r="H16" s="12">
        <v>84</v>
      </c>
      <c r="I16" s="4">
        <f t="shared" si="0"/>
        <v>28224</v>
      </c>
      <c r="J16" s="6">
        <f t="shared" si="1"/>
        <v>28224</v>
      </c>
      <c r="K16" s="4"/>
      <c r="L16" s="5">
        <v>1</v>
      </c>
      <c r="M16" s="4">
        <f t="shared" si="3"/>
        <v>28224</v>
      </c>
      <c r="N16" s="3"/>
      <c r="O16" s="13"/>
    </row>
    <row r="17" spans="1:15" x14ac:dyDescent="0.35">
      <c r="A17" s="10" t="e">
        <f>IF(E17="",A16,A16+1)</f>
        <v>#REF!</v>
      </c>
      <c r="B17" s="10" t="s">
        <v>8</v>
      </c>
      <c r="C17" s="10" t="s">
        <v>29</v>
      </c>
      <c r="D17" s="13" t="s">
        <v>11</v>
      </c>
      <c r="E17" s="10" t="s">
        <v>12</v>
      </c>
      <c r="F17" s="10" t="s">
        <v>9</v>
      </c>
      <c r="G17" s="4">
        <v>310</v>
      </c>
      <c r="H17" s="12">
        <v>84</v>
      </c>
      <c r="I17" s="4">
        <f t="shared" si="0"/>
        <v>31248</v>
      </c>
      <c r="J17" s="6">
        <f t="shared" si="1"/>
        <v>31248</v>
      </c>
      <c r="K17" s="4"/>
      <c r="L17" s="5">
        <v>1</v>
      </c>
      <c r="M17" s="4">
        <f t="shared" si="3"/>
        <v>31248</v>
      </c>
      <c r="N17" s="3"/>
      <c r="O17" s="13"/>
    </row>
    <row r="18" spans="1:15" x14ac:dyDescent="0.35">
      <c r="A18" s="10" t="e">
        <f>IF(E18="",#REF!,#REF!+1)</f>
        <v>#REF!</v>
      </c>
      <c r="B18" s="10" t="s">
        <v>8</v>
      </c>
      <c r="C18" s="10" t="s">
        <v>29</v>
      </c>
      <c r="D18" s="10" t="s">
        <v>6</v>
      </c>
      <c r="E18" s="10" t="s">
        <v>47</v>
      </c>
      <c r="F18" s="10" t="s">
        <v>5</v>
      </c>
      <c r="G18" s="4">
        <v>31.04</v>
      </c>
      <c r="H18" s="10">
        <v>264</v>
      </c>
      <c r="I18" s="4">
        <f t="shared" si="0"/>
        <v>8194.56</v>
      </c>
      <c r="J18" s="6">
        <f t="shared" si="1"/>
        <v>8194.56</v>
      </c>
      <c r="K18" s="4">
        <f t="shared" ref="K18:K49" si="5">I18-J18</f>
        <v>0</v>
      </c>
      <c r="L18" s="5">
        <v>1</v>
      </c>
      <c r="M18" s="4">
        <f t="shared" si="3"/>
        <v>8194.56</v>
      </c>
      <c r="N18" s="14"/>
      <c r="O18" s="13"/>
    </row>
    <row r="19" spans="1:15" x14ac:dyDescent="0.35">
      <c r="A19" s="10" t="e">
        <f t="shared" ref="A19:A24" si="6">IF(E19="",A18,A18+1)</f>
        <v>#REF!</v>
      </c>
      <c r="B19" s="10" t="s">
        <v>8</v>
      </c>
      <c r="C19" s="10" t="s">
        <v>29</v>
      </c>
      <c r="D19" s="10" t="s">
        <v>6</v>
      </c>
      <c r="E19" s="10" t="s">
        <v>48</v>
      </c>
      <c r="F19" s="10" t="s">
        <v>5</v>
      </c>
      <c r="G19" s="4">
        <v>15.52</v>
      </c>
      <c r="H19" s="10">
        <v>1620</v>
      </c>
      <c r="I19" s="4">
        <f t="shared" si="0"/>
        <v>25142.400000000001</v>
      </c>
      <c r="J19" s="6">
        <f t="shared" si="1"/>
        <v>25142.400000000001</v>
      </c>
      <c r="K19" s="4">
        <f t="shared" si="5"/>
        <v>0</v>
      </c>
      <c r="L19" s="5">
        <v>1</v>
      </c>
      <c r="M19" s="4">
        <f t="shared" si="3"/>
        <v>25142.400000000001</v>
      </c>
      <c r="N19" s="3"/>
      <c r="O19" s="13"/>
    </row>
    <row r="20" spans="1:15" x14ac:dyDescent="0.35">
      <c r="A20" s="10" t="e">
        <f t="shared" si="6"/>
        <v>#REF!</v>
      </c>
      <c r="B20" s="10" t="s">
        <v>8</v>
      </c>
      <c r="C20" s="10" t="s">
        <v>29</v>
      </c>
      <c r="D20" s="10" t="s">
        <v>6</v>
      </c>
      <c r="E20" s="10" t="s">
        <v>49</v>
      </c>
      <c r="F20" s="10" t="s">
        <v>5</v>
      </c>
      <c r="G20" s="4">
        <v>23.28</v>
      </c>
      <c r="H20" s="10">
        <v>40</v>
      </c>
      <c r="I20" s="4">
        <f t="shared" si="0"/>
        <v>931.2</v>
      </c>
      <c r="J20" s="6">
        <f t="shared" si="1"/>
        <v>931.2</v>
      </c>
      <c r="K20" s="4">
        <f t="shared" si="5"/>
        <v>0</v>
      </c>
      <c r="L20" s="5">
        <v>1</v>
      </c>
      <c r="M20" s="4">
        <f t="shared" si="3"/>
        <v>931.2</v>
      </c>
      <c r="N20" s="3"/>
      <c r="O20" s="13"/>
    </row>
    <row r="21" spans="1:15" x14ac:dyDescent="0.35">
      <c r="A21" s="10" t="e">
        <f t="shared" si="6"/>
        <v>#REF!</v>
      </c>
      <c r="B21" s="10" t="s">
        <v>8</v>
      </c>
      <c r="C21" s="10" t="s">
        <v>29</v>
      </c>
      <c r="D21" s="10" t="s">
        <v>6</v>
      </c>
      <c r="E21" s="10" t="s">
        <v>50</v>
      </c>
      <c r="F21" s="10" t="s">
        <v>5</v>
      </c>
      <c r="G21" s="4">
        <v>23.28</v>
      </c>
      <c r="H21" s="10">
        <v>40</v>
      </c>
      <c r="I21" s="4">
        <f t="shared" si="0"/>
        <v>931.2</v>
      </c>
      <c r="J21" s="6">
        <f t="shared" si="1"/>
        <v>931.2</v>
      </c>
      <c r="K21" s="4">
        <f t="shared" si="5"/>
        <v>0</v>
      </c>
      <c r="L21" s="5">
        <v>1</v>
      </c>
      <c r="M21" s="4">
        <f t="shared" si="3"/>
        <v>931.2</v>
      </c>
      <c r="N21" s="3"/>
      <c r="O21" s="13"/>
    </row>
    <row r="22" spans="1:15" x14ac:dyDescent="0.35">
      <c r="A22" s="10" t="e">
        <f t="shared" si="6"/>
        <v>#REF!</v>
      </c>
      <c r="B22" s="10" t="s">
        <v>8</v>
      </c>
      <c r="C22" s="10" t="s">
        <v>29</v>
      </c>
      <c r="D22" s="10" t="s">
        <v>6</v>
      </c>
      <c r="E22" s="10" t="s">
        <v>51</v>
      </c>
      <c r="F22" s="10" t="s">
        <v>5</v>
      </c>
      <c r="G22" s="4">
        <v>23.28</v>
      </c>
      <c r="H22" s="10">
        <v>40</v>
      </c>
      <c r="I22" s="4">
        <f t="shared" si="0"/>
        <v>931.2</v>
      </c>
      <c r="J22" s="6">
        <f t="shared" si="1"/>
        <v>931.2</v>
      </c>
      <c r="K22" s="4">
        <f t="shared" si="5"/>
        <v>0</v>
      </c>
      <c r="L22" s="5">
        <v>1</v>
      </c>
      <c r="M22" s="4">
        <f t="shared" si="3"/>
        <v>931.2</v>
      </c>
      <c r="N22" s="3"/>
      <c r="O22" s="13"/>
    </row>
    <row r="23" spans="1:15" x14ac:dyDescent="0.35">
      <c r="A23" s="10" t="e">
        <f t="shared" si="6"/>
        <v>#REF!</v>
      </c>
      <c r="B23" s="10" t="s">
        <v>8</v>
      </c>
      <c r="C23" s="10" t="s">
        <v>29</v>
      </c>
      <c r="D23" s="10" t="s">
        <v>6</v>
      </c>
      <c r="E23" s="10" t="s">
        <v>52</v>
      </c>
      <c r="F23" s="10" t="s">
        <v>5</v>
      </c>
      <c r="G23" s="4">
        <v>23.28</v>
      </c>
      <c r="H23" s="10">
        <v>96</v>
      </c>
      <c r="I23" s="4">
        <f t="shared" si="0"/>
        <v>2234.88</v>
      </c>
      <c r="J23" s="6">
        <f t="shared" si="1"/>
        <v>2234.88</v>
      </c>
      <c r="K23" s="4">
        <f t="shared" si="5"/>
        <v>0</v>
      </c>
      <c r="L23" s="5">
        <v>1</v>
      </c>
      <c r="M23" s="4">
        <f t="shared" si="3"/>
        <v>2234.88</v>
      </c>
      <c r="N23" s="3"/>
      <c r="O23" s="13"/>
    </row>
    <row r="24" spans="1:15" x14ac:dyDescent="0.35">
      <c r="A24" s="10" t="e">
        <f t="shared" si="6"/>
        <v>#REF!</v>
      </c>
      <c r="B24" s="10" t="s">
        <v>8</v>
      </c>
      <c r="C24" s="10" t="s">
        <v>29</v>
      </c>
      <c r="D24" s="10" t="s">
        <v>6</v>
      </c>
      <c r="E24" s="10" t="s">
        <v>53</v>
      </c>
      <c r="F24" s="10" t="s">
        <v>5</v>
      </c>
      <c r="G24" s="4">
        <v>23.28</v>
      </c>
      <c r="H24" s="10">
        <v>264</v>
      </c>
      <c r="I24" s="4">
        <f t="shared" si="0"/>
        <v>6145.92</v>
      </c>
      <c r="J24" s="6">
        <f t="shared" si="1"/>
        <v>6145.92</v>
      </c>
      <c r="K24" s="4">
        <f t="shared" si="5"/>
        <v>0</v>
      </c>
      <c r="L24" s="5">
        <v>1</v>
      </c>
      <c r="M24" s="4">
        <f t="shared" si="3"/>
        <v>6145.92</v>
      </c>
      <c r="N24" s="3"/>
      <c r="O24" s="13"/>
    </row>
    <row r="25" spans="1:15" x14ac:dyDescent="0.35">
      <c r="A25" s="10" t="e">
        <f>IF(E25="",#REF!,#REF!+1)</f>
        <v>#REF!</v>
      </c>
      <c r="B25" s="10" t="s">
        <v>8</v>
      </c>
      <c r="C25" s="10" t="s">
        <v>28</v>
      </c>
      <c r="D25" s="10" t="s">
        <v>56</v>
      </c>
      <c r="E25" s="10" t="s">
        <v>57</v>
      </c>
      <c r="F25" s="10" t="s">
        <v>58</v>
      </c>
      <c r="G25" s="4">
        <v>2525000</v>
      </c>
      <c r="H25" s="10">
        <v>1</v>
      </c>
      <c r="I25" s="4">
        <f t="shared" si="0"/>
        <v>3030000</v>
      </c>
      <c r="J25" s="6">
        <f t="shared" si="1"/>
        <v>3030000</v>
      </c>
      <c r="K25" s="4">
        <f t="shared" si="5"/>
        <v>0</v>
      </c>
      <c r="L25" s="5">
        <v>1</v>
      </c>
      <c r="M25" s="4">
        <f t="shared" si="3"/>
        <v>3030000</v>
      </c>
      <c r="N25" s="3"/>
      <c r="O25" s="13"/>
    </row>
    <row r="26" spans="1:15" x14ac:dyDescent="0.35">
      <c r="A26" s="10" t="e">
        <f>IF(E26="",A25,A25+1)</f>
        <v>#REF!</v>
      </c>
      <c r="B26" s="10" t="s">
        <v>8</v>
      </c>
      <c r="C26" s="10" t="s">
        <v>28</v>
      </c>
      <c r="D26" s="10" t="s">
        <v>59</v>
      </c>
      <c r="E26" s="10" t="s">
        <v>60</v>
      </c>
      <c r="F26" s="10" t="s">
        <v>58</v>
      </c>
      <c r="G26" s="4">
        <v>255000</v>
      </c>
      <c r="H26" s="10">
        <v>1</v>
      </c>
      <c r="I26" s="4">
        <f t="shared" si="0"/>
        <v>306000</v>
      </c>
      <c r="J26" s="6">
        <f t="shared" si="1"/>
        <v>306000</v>
      </c>
      <c r="K26" s="4">
        <f t="shared" si="5"/>
        <v>0</v>
      </c>
      <c r="L26" s="5">
        <v>1</v>
      </c>
      <c r="M26" s="4">
        <f t="shared" si="3"/>
        <v>306000</v>
      </c>
      <c r="N26" s="3"/>
      <c r="O26" s="13"/>
    </row>
    <row r="27" spans="1:15" x14ac:dyDescent="0.35">
      <c r="A27" s="10" t="e">
        <f>IF(E27="",#REF!,#REF!+1)</f>
        <v>#REF!</v>
      </c>
      <c r="B27" s="10" t="s">
        <v>8</v>
      </c>
      <c r="C27" s="10" t="s">
        <v>28</v>
      </c>
      <c r="D27" s="10" t="s">
        <v>56</v>
      </c>
      <c r="E27" s="10" t="s">
        <v>61</v>
      </c>
      <c r="F27" s="10" t="s">
        <v>58</v>
      </c>
      <c r="G27" s="4">
        <v>1383000</v>
      </c>
      <c r="H27" s="10">
        <v>1</v>
      </c>
      <c r="I27" s="4">
        <f t="shared" si="0"/>
        <v>1659600</v>
      </c>
      <c r="J27" s="6">
        <f t="shared" si="1"/>
        <v>1659600</v>
      </c>
      <c r="K27" s="4">
        <f t="shared" si="5"/>
        <v>0</v>
      </c>
      <c r="L27" s="5">
        <v>1</v>
      </c>
      <c r="M27" s="4">
        <f t="shared" si="3"/>
        <v>1659600</v>
      </c>
      <c r="N27" s="3"/>
      <c r="O27" s="13"/>
    </row>
    <row r="28" spans="1:15" x14ac:dyDescent="0.35">
      <c r="A28" s="10" t="e">
        <f>IF(E28="",A27,A27+1)</f>
        <v>#REF!</v>
      </c>
      <c r="B28" s="10" t="s">
        <v>8</v>
      </c>
      <c r="C28" s="10" t="s">
        <v>28</v>
      </c>
      <c r="D28" s="10" t="s">
        <v>56</v>
      </c>
      <c r="E28" s="10" t="s">
        <v>62</v>
      </c>
      <c r="F28" s="10" t="s">
        <v>58</v>
      </c>
      <c r="G28" s="4">
        <v>151000</v>
      </c>
      <c r="H28" s="10">
        <v>1</v>
      </c>
      <c r="I28" s="4">
        <f t="shared" si="0"/>
        <v>181200</v>
      </c>
      <c r="J28" s="6">
        <f t="shared" si="1"/>
        <v>181200</v>
      </c>
      <c r="K28" s="4">
        <f t="shared" si="5"/>
        <v>0</v>
      </c>
      <c r="L28" s="5">
        <v>1</v>
      </c>
      <c r="M28" s="4">
        <f t="shared" si="3"/>
        <v>181200</v>
      </c>
      <c r="N28" s="3"/>
      <c r="O28" s="13"/>
    </row>
    <row r="29" spans="1:15" x14ac:dyDescent="0.35">
      <c r="A29" s="10" t="e">
        <f>IF(E29="",A28,A28+1)</f>
        <v>#REF!</v>
      </c>
      <c r="B29" s="10" t="s">
        <v>8</v>
      </c>
      <c r="C29" s="10" t="s">
        <v>28</v>
      </c>
      <c r="D29" s="10" t="s">
        <v>56</v>
      </c>
      <c r="E29" s="10" t="s">
        <v>63</v>
      </c>
      <c r="F29" s="10" t="s">
        <v>58</v>
      </c>
      <c r="G29" s="4">
        <v>316000</v>
      </c>
      <c r="H29" s="10">
        <v>1</v>
      </c>
      <c r="I29" s="4">
        <f t="shared" si="0"/>
        <v>379200</v>
      </c>
      <c r="J29" s="6">
        <f t="shared" si="1"/>
        <v>379200</v>
      </c>
      <c r="K29" s="4">
        <f t="shared" si="5"/>
        <v>0</v>
      </c>
      <c r="L29" s="5">
        <v>1</v>
      </c>
      <c r="M29" s="4">
        <f t="shared" si="3"/>
        <v>379200</v>
      </c>
      <c r="N29" s="3"/>
      <c r="O29" s="13"/>
    </row>
    <row r="30" spans="1:15" x14ac:dyDescent="0.35">
      <c r="A30" s="10" t="e">
        <f>IF(E30="",A29,A29+1)</f>
        <v>#REF!</v>
      </c>
      <c r="B30" s="10" t="s">
        <v>8</v>
      </c>
      <c r="C30" s="10" t="s">
        <v>28</v>
      </c>
      <c r="D30" s="10" t="s">
        <v>59</v>
      </c>
      <c r="E30" s="10" t="s">
        <v>64</v>
      </c>
      <c r="F30" s="10" t="s">
        <v>58</v>
      </c>
      <c r="G30" s="4">
        <v>718000</v>
      </c>
      <c r="H30" s="10">
        <v>1</v>
      </c>
      <c r="I30" s="4">
        <f t="shared" si="0"/>
        <v>861600</v>
      </c>
      <c r="J30" s="6">
        <f t="shared" si="1"/>
        <v>861600</v>
      </c>
      <c r="K30" s="4">
        <f t="shared" si="5"/>
        <v>0</v>
      </c>
      <c r="L30" s="5">
        <v>1</v>
      </c>
      <c r="M30" s="4">
        <f t="shared" si="3"/>
        <v>861600</v>
      </c>
      <c r="N30" s="3"/>
      <c r="O30" s="13"/>
    </row>
    <row r="31" spans="1:15" x14ac:dyDescent="0.35">
      <c r="A31" s="10" t="e">
        <f>IF(E31="",#REF!,#REF!+1)</f>
        <v>#REF!</v>
      </c>
      <c r="B31" s="10" t="s">
        <v>8</v>
      </c>
      <c r="C31" s="10" t="s">
        <v>28</v>
      </c>
      <c r="D31" s="10" t="s">
        <v>56</v>
      </c>
      <c r="E31" s="10" t="s">
        <v>66</v>
      </c>
      <c r="F31" s="10" t="s">
        <v>58</v>
      </c>
      <c r="G31" s="4">
        <v>132000</v>
      </c>
      <c r="H31" s="10">
        <v>1</v>
      </c>
      <c r="I31" s="4">
        <f t="shared" si="0"/>
        <v>158400</v>
      </c>
      <c r="J31" s="6">
        <f t="shared" si="1"/>
        <v>158400</v>
      </c>
      <c r="K31" s="4">
        <f t="shared" si="5"/>
        <v>0</v>
      </c>
      <c r="L31" s="5">
        <v>1</v>
      </c>
      <c r="M31" s="4">
        <f t="shared" si="3"/>
        <v>158400</v>
      </c>
      <c r="N31" s="3"/>
      <c r="O31" s="13"/>
    </row>
    <row r="32" spans="1:15" x14ac:dyDescent="0.35">
      <c r="A32" s="10" t="e">
        <f t="shared" ref="A32:A63" si="7">IF(E32="",A31,A31+1)</f>
        <v>#REF!</v>
      </c>
      <c r="B32" s="10" t="s">
        <v>8</v>
      </c>
      <c r="C32" s="10" t="s">
        <v>28</v>
      </c>
      <c r="D32" s="10" t="s">
        <v>56</v>
      </c>
      <c r="E32" s="10" t="s">
        <v>67</v>
      </c>
      <c r="F32" s="10" t="s">
        <v>58</v>
      </c>
      <c r="G32" s="4">
        <v>55000</v>
      </c>
      <c r="H32" s="10">
        <v>1</v>
      </c>
      <c r="I32" s="4">
        <f t="shared" si="0"/>
        <v>66000</v>
      </c>
      <c r="J32" s="6">
        <f t="shared" si="1"/>
        <v>66000</v>
      </c>
      <c r="K32" s="4">
        <f t="shared" si="5"/>
        <v>0</v>
      </c>
      <c r="L32" s="5">
        <v>1</v>
      </c>
      <c r="M32" s="4">
        <f t="shared" si="3"/>
        <v>66000</v>
      </c>
      <c r="N32" s="3"/>
      <c r="O32" s="13"/>
    </row>
    <row r="33" spans="1:15" x14ac:dyDescent="0.35">
      <c r="A33" s="10" t="e">
        <f t="shared" si="7"/>
        <v>#REF!</v>
      </c>
      <c r="B33" s="10" t="s">
        <v>8</v>
      </c>
      <c r="C33" s="10" t="s">
        <v>28</v>
      </c>
      <c r="D33" s="10" t="s">
        <v>59</v>
      </c>
      <c r="E33" s="10" t="s">
        <v>68</v>
      </c>
      <c r="F33" s="10" t="s">
        <v>58</v>
      </c>
      <c r="G33" s="4">
        <v>1143000</v>
      </c>
      <c r="H33" s="10">
        <v>1</v>
      </c>
      <c r="I33" s="4">
        <f t="shared" si="0"/>
        <v>1371600</v>
      </c>
      <c r="J33" s="6">
        <f t="shared" si="1"/>
        <v>1371600</v>
      </c>
      <c r="K33" s="4">
        <f t="shared" si="5"/>
        <v>0</v>
      </c>
      <c r="L33" s="5">
        <v>1</v>
      </c>
      <c r="M33" s="4">
        <f t="shared" si="3"/>
        <v>1371600</v>
      </c>
      <c r="N33" s="3"/>
      <c r="O33" s="13"/>
    </row>
    <row r="34" spans="1:15" x14ac:dyDescent="0.35">
      <c r="A34" s="10" t="e">
        <f t="shared" si="7"/>
        <v>#REF!</v>
      </c>
      <c r="B34" s="10" t="s">
        <v>8</v>
      </c>
      <c r="C34" s="10" t="s">
        <v>28</v>
      </c>
      <c r="D34" s="10" t="s">
        <v>56</v>
      </c>
      <c r="E34" s="10" t="s">
        <v>69</v>
      </c>
      <c r="F34" s="10" t="s">
        <v>58</v>
      </c>
      <c r="G34" s="4">
        <v>720000</v>
      </c>
      <c r="H34" s="10">
        <v>1</v>
      </c>
      <c r="I34" s="4">
        <f t="shared" si="0"/>
        <v>864000</v>
      </c>
      <c r="J34" s="6">
        <f t="shared" si="1"/>
        <v>864000</v>
      </c>
      <c r="K34" s="4">
        <f t="shared" si="5"/>
        <v>0</v>
      </c>
      <c r="L34" s="5">
        <v>1</v>
      </c>
      <c r="M34" s="4">
        <f t="shared" si="3"/>
        <v>864000</v>
      </c>
      <c r="N34" s="3"/>
      <c r="O34" s="13"/>
    </row>
    <row r="35" spans="1:15" x14ac:dyDescent="0.35">
      <c r="A35" s="10" t="e">
        <f t="shared" si="7"/>
        <v>#REF!</v>
      </c>
      <c r="B35" s="10" t="s">
        <v>8</v>
      </c>
      <c r="C35" s="10" t="s">
        <v>28</v>
      </c>
      <c r="D35" s="10" t="s">
        <v>56</v>
      </c>
      <c r="E35" s="10" t="s">
        <v>70</v>
      </c>
      <c r="F35" s="10" t="s">
        <v>58</v>
      </c>
      <c r="G35" s="4">
        <v>132000</v>
      </c>
      <c r="H35" s="10">
        <v>1</v>
      </c>
      <c r="I35" s="4">
        <f t="shared" si="0"/>
        <v>158400</v>
      </c>
      <c r="J35" s="6">
        <f t="shared" si="1"/>
        <v>158400</v>
      </c>
      <c r="K35" s="4">
        <f t="shared" si="5"/>
        <v>0</v>
      </c>
      <c r="L35" s="5">
        <v>1</v>
      </c>
      <c r="M35" s="4">
        <f t="shared" si="3"/>
        <v>158400</v>
      </c>
      <c r="N35" s="3"/>
      <c r="O35" s="13"/>
    </row>
    <row r="36" spans="1:15" x14ac:dyDescent="0.35">
      <c r="A36" s="10" t="e">
        <f t="shared" si="7"/>
        <v>#REF!</v>
      </c>
      <c r="B36" s="10" t="s">
        <v>8</v>
      </c>
      <c r="C36" s="10" t="s">
        <v>28</v>
      </c>
      <c r="D36" s="10" t="s">
        <v>56</v>
      </c>
      <c r="E36" s="10" t="s">
        <v>71</v>
      </c>
      <c r="F36" s="10" t="s">
        <v>58</v>
      </c>
      <c r="G36" s="4">
        <v>55000</v>
      </c>
      <c r="H36" s="10">
        <v>1</v>
      </c>
      <c r="I36" s="4">
        <f t="shared" ref="I36:I67" si="8">IF(D36="521 Mzdové výdavky",ROUND(G36*H36,2),ROUND(G36*H36*1.2,2))</f>
        <v>66000</v>
      </c>
      <c r="J36" s="6">
        <f t="shared" ref="J36:J67" si="9">I36</f>
        <v>66000</v>
      </c>
      <c r="K36" s="4">
        <f t="shared" si="5"/>
        <v>0</v>
      </c>
      <c r="L36" s="5">
        <v>1</v>
      </c>
      <c r="M36" s="4">
        <f t="shared" ref="M36:M67" si="10">L36*J36</f>
        <v>66000</v>
      </c>
      <c r="N36" s="3"/>
      <c r="O36" s="13"/>
    </row>
    <row r="37" spans="1:15" x14ac:dyDescent="0.35">
      <c r="A37" s="10" t="e">
        <f t="shared" si="7"/>
        <v>#REF!</v>
      </c>
      <c r="B37" s="10" t="s">
        <v>8</v>
      </c>
      <c r="C37" s="10" t="s">
        <v>28</v>
      </c>
      <c r="D37" s="10" t="s">
        <v>59</v>
      </c>
      <c r="E37" s="10" t="s">
        <v>72</v>
      </c>
      <c r="F37" s="10" t="s">
        <v>58</v>
      </c>
      <c r="G37" s="4">
        <v>1437000</v>
      </c>
      <c r="H37" s="10">
        <v>1</v>
      </c>
      <c r="I37" s="4">
        <f t="shared" si="8"/>
        <v>1724400</v>
      </c>
      <c r="J37" s="6">
        <f t="shared" si="9"/>
        <v>1724400</v>
      </c>
      <c r="K37" s="4">
        <f t="shared" si="5"/>
        <v>0</v>
      </c>
      <c r="L37" s="5">
        <v>1</v>
      </c>
      <c r="M37" s="4">
        <f t="shared" si="10"/>
        <v>1724400</v>
      </c>
      <c r="N37" s="3"/>
      <c r="O37" s="13"/>
    </row>
    <row r="38" spans="1:15" x14ac:dyDescent="0.35">
      <c r="A38" s="10" t="e">
        <f t="shared" si="7"/>
        <v>#REF!</v>
      </c>
      <c r="B38" s="10" t="s">
        <v>8</v>
      </c>
      <c r="C38" s="10" t="s">
        <v>28</v>
      </c>
      <c r="D38" s="10" t="s">
        <v>56</v>
      </c>
      <c r="E38" s="10" t="s">
        <v>73</v>
      </c>
      <c r="F38" s="10" t="s">
        <v>58</v>
      </c>
      <c r="G38" s="4">
        <v>317000</v>
      </c>
      <c r="H38" s="10">
        <v>1</v>
      </c>
      <c r="I38" s="4">
        <f t="shared" si="8"/>
        <v>380400</v>
      </c>
      <c r="J38" s="6">
        <f t="shared" si="9"/>
        <v>380400</v>
      </c>
      <c r="K38" s="4">
        <f t="shared" si="5"/>
        <v>0</v>
      </c>
      <c r="L38" s="5">
        <v>1</v>
      </c>
      <c r="M38" s="4">
        <f t="shared" si="10"/>
        <v>380400</v>
      </c>
      <c r="N38" s="3"/>
      <c r="O38" s="13"/>
    </row>
    <row r="39" spans="1:15" x14ac:dyDescent="0.35">
      <c r="A39" s="10" t="e">
        <f t="shared" si="7"/>
        <v>#REF!</v>
      </c>
      <c r="B39" s="10" t="s">
        <v>8</v>
      </c>
      <c r="C39" s="10" t="s">
        <v>28</v>
      </c>
      <c r="D39" s="10" t="s">
        <v>56</v>
      </c>
      <c r="E39" s="10" t="s">
        <v>74</v>
      </c>
      <c r="F39" s="10" t="s">
        <v>58</v>
      </c>
      <c r="G39" s="4">
        <v>46000</v>
      </c>
      <c r="H39" s="10">
        <v>1</v>
      </c>
      <c r="I39" s="4">
        <f t="shared" si="8"/>
        <v>55200</v>
      </c>
      <c r="J39" s="6">
        <f t="shared" si="9"/>
        <v>55200</v>
      </c>
      <c r="K39" s="4">
        <f t="shared" si="5"/>
        <v>0</v>
      </c>
      <c r="L39" s="5">
        <v>1</v>
      </c>
      <c r="M39" s="4">
        <f t="shared" si="10"/>
        <v>55200</v>
      </c>
      <c r="N39" s="3"/>
      <c r="O39" s="13"/>
    </row>
    <row r="40" spans="1:15" x14ac:dyDescent="0.35">
      <c r="A40" s="10" t="e">
        <f t="shared" si="7"/>
        <v>#REF!</v>
      </c>
      <c r="B40" s="10" t="s">
        <v>8</v>
      </c>
      <c r="C40" s="10" t="s">
        <v>28</v>
      </c>
      <c r="D40" s="10" t="s">
        <v>56</v>
      </c>
      <c r="E40" s="10" t="s">
        <v>75</v>
      </c>
      <c r="F40" s="10" t="s">
        <v>58</v>
      </c>
      <c r="G40" s="4">
        <v>32000</v>
      </c>
      <c r="H40" s="10">
        <v>1</v>
      </c>
      <c r="I40" s="4">
        <f t="shared" si="8"/>
        <v>38400</v>
      </c>
      <c r="J40" s="6">
        <f t="shared" si="9"/>
        <v>38400</v>
      </c>
      <c r="K40" s="4">
        <f t="shared" si="5"/>
        <v>0</v>
      </c>
      <c r="L40" s="5">
        <v>1</v>
      </c>
      <c r="M40" s="4">
        <f t="shared" si="10"/>
        <v>38400</v>
      </c>
      <c r="N40" s="3"/>
      <c r="O40" s="13"/>
    </row>
    <row r="41" spans="1:15" x14ac:dyDescent="0.35">
      <c r="A41" s="10" t="e">
        <f t="shared" si="7"/>
        <v>#REF!</v>
      </c>
      <c r="B41" s="10" t="s">
        <v>8</v>
      </c>
      <c r="C41" s="10" t="s">
        <v>27</v>
      </c>
      <c r="D41" s="13" t="s">
        <v>11</v>
      </c>
      <c r="E41" s="10" t="s">
        <v>26</v>
      </c>
      <c r="F41" s="10" t="s">
        <v>9</v>
      </c>
      <c r="G41" s="4">
        <v>525</v>
      </c>
      <c r="H41" s="12">
        <v>158</v>
      </c>
      <c r="I41" s="4">
        <f t="shared" si="8"/>
        <v>99540</v>
      </c>
      <c r="J41" s="6">
        <f t="shared" si="9"/>
        <v>99540</v>
      </c>
      <c r="K41" s="4">
        <f t="shared" si="5"/>
        <v>0</v>
      </c>
      <c r="L41" s="5">
        <v>1</v>
      </c>
      <c r="M41" s="4">
        <f t="shared" si="10"/>
        <v>99540</v>
      </c>
      <c r="N41" s="3"/>
      <c r="O41" s="13"/>
    </row>
    <row r="42" spans="1:15" x14ac:dyDescent="0.35">
      <c r="A42" s="10" t="e">
        <f t="shared" si="7"/>
        <v>#REF!</v>
      </c>
      <c r="B42" s="10" t="s">
        <v>8</v>
      </c>
      <c r="C42" s="10" t="s">
        <v>27</v>
      </c>
      <c r="D42" s="13" t="s">
        <v>11</v>
      </c>
      <c r="E42" s="10" t="s">
        <v>25</v>
      </c>
      <c r="F42" s="10" t="s">
        <v>9</v>
      </c>
      <c r="G42" s="4">
        <v>377</v>
      </c>
      <c r="H42" s="12">
        <v>126</v>
      </c>
      <c r="I42" s="4">
        <f t="shared" si="8"/>
        <v>57002.400000000001</v>
      </c>
      <c r="J42" s="6">
        <f t="shared" si="9"/>
        <v>57002.400000000001</v>
      </c>
      <c r="K42" s="4">
        <f t="shared" si="5"/>
        <v>0</v>
      </c>
      <c r="L42" s="5">
        <v>1</v>
      </c>
      <c r="M42" s="4">
        <f t="shared" si="10"/>
        <v>57002.400000000001</v>
      </c>
      <c r="N42" s="3"/>
      <c r="O42" s="13"/>
    </row>
    <row r="43" spans="1:15" x14ac:dyDescent="0.35">
      <c r="A43" s="10" t="e">
        <f t="shared" si="7"/>
        <v>#REF!</v>
      </c>
      <c r="B43" s="10" t="s">
        <v>8</v>
      </c>
      <c r="C43" s="10" t="s">
        <v>27</v>
      </c>
      <c r="D43" s="13" t="s">
        <v>11</v>
      </c>
      <c r="E43" s="10" t="s">
        <v>24</v>
      </c>
      <c r="F43" s="10" t="s">
        <v>9</v>
      </c>
      <c r="G43" s="4">
        <v>420</v>
      </c>
      <c r="H43" s="12">
        <v>233</v>
      </c>
      <c r="I43" s="4">
        <f t="shared" si="8"/>
        <v>117432</v>
      </c>
      <c r="J43" s="6">
        <f t="shared" si="9"/>
        <v>117432</v>
      </c>
      <c r="K43" s="4">
        <f t="shared" si="5"/>
        <v>0</v>
      </c>
      <c r="L43" s="5">
        <v>1</v>
      </c>
      <c r="M43" s="4">
        <f t="shared" si="10"/>
        <v>117432</v>
      </c>
      <c r="N43" s="3"/>
      <c r="O43" s="13"/>
    </row>
    <row r="44" spans="1:15" x14ac:dyDescent="0.35">
      <c r="A44" s="10" t="e">
        <f t="shared" si="7"/>
        <v>#REF!</v>
      </c>
      <c r="B44" s="10" t="s">
        <v>8</v>
      </c>
      <c r="C44" s="10" t="s">
        <v>27</v>
      </c>
      <c r="D44" s="13" t="s">
        <v>11</v>
      </c>
      <c r="E44" s="10" t="s">
        <v>23</v>
      </c>
      <c r="F44" s="10" t="s">
        <v>9</v>
      </c>
      <c r="G44" s="4">
        <v>539</v>
      </c>
      <c r="H44" s="12">
        <v>0</v>
      </c>
      <c r="I44" s="4">
        <f t="shared" si="8"/>
        <v>0</v>
      </c>
      <c r="J44" s="6">
        <f t="shared" si="9"/>
        <v>0</v>
      </c>
      <c r="K44" s="4">
        <f t="shared" si="5"/>
        <v>0</v>
      </c>
      <c r="L44" s="5">
        <v>1</v>
      </c>
      <c r="M44" s="4">
        <f t="shared" si="10"/>
        <v>0</v>
      </c>
      <c r="N44" s="3"/>
      <c r="O44" s="13"/>
    </row>
    <row r="45" spans="1:15" x14ac:dyDescent="0.35">
      <c r="A45" s="10" t="e">
        <f t="shared" si="7"/>
        <v>#REF!</v>
      </c>
      <c r="B45" s="10" t="s">
        <v>8</v>
      </c>
      <c r="C45" s="10" t="s">
        <v>27</v>
      </c>
      <c r="D45" s="13" t="s">
        <v>11</v>
      </c>
      <c r="E45" s="10" t="s">
        <v>22</v>
      </c>
      <c r="F45" s="10" t="s">
        <v>9</v>
      </c>
      <c r="G45" s="4">
        <v>529</v>
      </c>
      <c r="H45" s="12">
        <v>441</v>
      </c>
      <c r="I45" s="4">
        <f t="shared" si="8"/>
        <v>279946.8</v>
      </c>
      <c r="J45" s="6">
        <f t="shared" si="9"/>
        <v>279946.8</v>
      </c>
      <c r="K45" s="4">
        <f t="shared" si="5"/>
        <v>0</v>
      </c>
      <c r="L45" s="5">
        <v>1</v>
      </c>
      <c r="M45" s="4">
        <f t="shared" si="10"/>
        <v>279946.8</v>
      </c>
      <c r="N45" s="3"/>
      <c r="O45" s="13"/>
    </row>
    <row r="46" spans="1:15" x14ac:dyDescent="0.35">
      <c r="A46" s="10" t="e">
        <f t="shared" si="7"/>
        <v>#REF!</v>
      </c>
      <c r="B46" s="10" t="s">
        <v>8</v>
      </c>
      <c r="C46" s="10" t="s">
        <v>27</v>
      </c>
      <c r="D46" s="13" t="s">
        <v>11</v>
      </c>
      <c r="E46" s="10" t="s">
        <v>21</v>
      </c>
      <c r="F46" s="10" t="s">
        <v>9</v>
      </c>
      <c r="G46" s="4">
        <v>520</v>
      </c>
      <c r="H46" s="12">
        <v>0</v>
      </c>
      <c r="I46" s="4">
        <f t="shared" si="8"/>
        <v>0</v>
      </c>
      <c r="J46" s="6">
        <f t="shared" si="9"/>
        <v>0</v>
      </c>
      <c r="K46" s="4">
        <f t="shared" si="5"/>
        <v>0</v>
      </c>
      <c r="L46" s="5">
        <v>1</v>
      </c>
      <c r="M46" s="4">
        <f t="shared" si="10"/>
        <v>0</v>
      </c>
      <c r="N46" s="3"/>
      <c r="O46" s="13"/>
    </row>
    <row r="47" spans="1:15" x14ac:dyDescent="0.35">
      <c r="A47" s="10" t="e">
        <f t="shared" si="7"/>
        <v>#REF!</v>
      </c>
      <c r="B47" s="10" t="s">
        <v>8</v>
      </c>
      <c r="C47" s="10" t="s">
        <v>27</v>
      </c>
      <c r="D47" s="13" t="s">
        <v>11</v>
      </c>
      <c r="E47" s="10" t="s">
        <v>20</v>
      </c>
      <c r="F47" s="10" t="s">
        <v>9</v>
      </c>
      <c r="G47" s="4">
        <v>472</v>
      </c>
      <c r="H47" s="12">
        <v>0</v>
      </c>
      <c r="I47" s="4">
        <f t="shared" si="8"/>
        <v>0</v>
      </c>
      <c r="J47" s="6">
        <f t="shared" si="9"/>
        <v>0</v>
      </c>
      <c r="K47" s="4">
        <f t="shared" si="5"/>
        <v>0</v>
      </c>
      <c r="L47" s="5">
        <v>1</v>
      </c>
      <c r="M47" s="4">
        <f t="shared" si="10"/>
        <v>0</v>
      </c>
      <c r="N47" s="3"/>
      <c r="O47" s="13"/>
    </row>
    <row r="48" spans="1:15" x14ac:dyDescent="0.35">
      <c r="A48" s="10" t="e">
        <f t="shared" si="7"/>
        <v>#REF!</v>
      </c>
      <c r="B48" s="10" t="s">
        <v>8</v>
      </c>
      <c r="C48" s="10" t="s">
        <v>27</v>
      </c>
      <c r="D48" s="13" t="s">
        <v>11</v>
      </c>
      <c r="E48" s="10" t="s">
        <v>19</v>
      </c>
      <c r="F48" s="10" t="s">
        <v>9</v>
      </c>
      <c r="G48" s="4">
        <v>425</v>
      </c>
      <c r="H48" s="12">
        <v>168</v>
      </c>
      <c r="I48" s="4">
        <f t="shared" si="8"/>
        <v>85680</v>
      </c>
      <c r="J48" s="6">
        <f t="shared" si="9"/>
        <v>85680</v>
      </c>
      <c r="K48" s="4">
        <f t="shared" si="5"/>
        <v>0</v>
      </c>
      <c r="L48" s="5">
        <v>1</v>
      </c>
      <c r="M48" s="4">
        <f t="shared" si="10"/>
        <v>85680</v>
      </c>
      <c r="N48" s="3"/>
      <c r="O48" s="13"/>
    </row>
    <row r="49" spans="1:15" x14ac:dyDescent="0.35">
      <c r="A49" s="10" t="e">
        <f t="shared" si="7"/>
        <v>#REF!</v>
      </c>
      <c r="B49" s="10" t="s">
        <v>8</v>
      </c>
      <c r="C49" s="10" t="s">
        <v>27</v>
      </c>
      <c r="D49" s="13" t="s">
        <v>11</v>
      </c>
      <c r="E49" s="10" t="s">
        <v>18</v>
      </c>
      <c r="F49" s="10" t="s">
        <v>9</v>
      </c>
      <c r="G49" s="4">
        <v>451</v>
      </c>
      <c r="H49" s="12">
        <v>168</v>
      </c>
      <c r="I49" s="4">
        <f t="shared" si="8"/>
        <v>90921.600000000006</v>
      </c>
      <c r="J49" s="6">
        <f t="shared" si="9"/>
        <v>90921.600000000006</v>
      </c>
      <c r="K49" s="4">
        <f t="shared" si="5"/>
        <v>0</v>
      </c>
      <c r="L49" s="5">
        <v>1</v>
      </c>
      <c r="M49" s="4">
        <f t="shared" si="10"/>
        <v>90921.600000000006</v>
      </c>
      <c r="N49" s="3"/>
      <c r="O49" s="13"/>
    </row>
    <row r="50" spans="1:15" x14ac:dyDescent="0.35">
      <c r="A50" s="10" t="e">
        <f t="shared" si="7"/>
        <v>#REF!</v>
      </c>
      <c r="B50" s="10" t="s">
        <v>8</v>
      </c>
      <c r="C50" s="10" t="s">
        <v>27</v>
      </c>
      <c r="D50" s="13" t="s">
        <v>11</v>
      </c>
      <c r="E50" s="10" t="s">
        <v>17</v>
      </c>
      <c r="F50" s="10" t="s">
        <v>9</v>
      </c>
      <c r="G50" s="4">
        <v>400</v>
      </c>
      <c r="H50" s="12">
        <v>0</v>
      </c>
      <c r="I50" s="4">
        <f t="shared" si="8"/>
        <v>0</v>
      </c>
      <c r="J50" s="6">
        <f t="shared" si="9"/>
        <v>0</v>
      </c>
      <c r="K50" s="4">
        <f t="shared" ref="K50:K81" si="11">I50-J50</f>
        <v>0</v>
      </c>
      <c r="L50" s="5">
        <v>1</v>
      </c>
      <c r="M50" s="4">
        <f t="shared" si="10"/>
        <v>0</v>
      </c>
      <c r="N50" s="3"/>
      <c r="O50" s="13"/>
    </row>
    <row r="51" spans="1:15" x14ac:dyDescent="0.35">
      <c r="A51" s="10" t="e">
        <f t="shared" si="7"/>
        <v>#REF!</v>
      </c>
      <c r="B51" s="10" t="s">
        <v>8</v>
      </c>
      <c r="C51" s="10" t="s">
        <v>27</v>
      </c>
      <c r="D51" s="13" t="s">
        <v>11</v>
      </c>
      <c r="E51" s="10" t="s">
        <v>16</v>
      </c>
      <c r="F51" s="10" t="s">
        <v>9</v>
      </c>
      <c r="G51" s="4">
        <v>448</v>
      </c>
      <c r="H51" s="12">
        <v>131</v>
      </c>
      <c r="I51" s="4">
        <f t="shared" si="8"/>
        <v>70425.600000000006</v>
      </c>
      <c r="J51" s="6">
        <f t="shared" si="9"/>
        <v>70425.600000000006</v>
      </c>
      <c r="K51" s="4">
        <f t="shared" si="11"/>
        <v>0</v>
      </c>
      <c r="L51" s="5">
        <v>1</v>
      </c>
      <c r="M51" s="4">
        <f t="shared" si="10"/>
        <v>70425.600000000006</v>
      </c>
      <c r="N51" s="3"/>
      <c r="O51" s="13"/>
    </row>
    <row r="52" spans="1:15" x14ac:dyDescent="0.35">
      <c r="A52" s="10" t="e">
        <f t="shared" si="7"/>
        <v>#REF!</v>
      </c>
      <c r="B52" s="10" t="s">
        <v>8</v>
      </c>
      <c r="C52" s="10" t="s">
        <v>27</v>
      </c>
      <c r="D52" s="13" t="s">
        <v>11</v>
      </c>
      <c r="E52" s="10" t="s">
        <v>15</v>
      </c>
      <c r="F52" s="10" t="s">
        <v>9</v>
      </c>
      <c r="G52" s="4">
        <v>0</v>
      </c>
      <c r="H52" s="12">
        <v>0</v>
      </c>
      <c r="I52" s="4">
        <f t="shared" si="8"/>
        <v>0</v>
      </c>
      <c r="J52" s="6">
        <f t="shared" si="9"/>
        <v>0</v>
      </c>
      <c r="K52" s="4">
        <f t="shared" si="11"/>
        <v>0</v>
      </c>
      <c r="L52" s="5">
        <v>1</v>
      </c>
      <c r="M52" s="4">
        <f t="shared" si="10"/>
        <v>0</v>
      </c>
      <c r="N52" s="3"/>
      <c r="O52" s="13"/>
    </row>
    <row r="53" spans="1:15" x14ac:dyDescent="0.35">
      <c r="A53" s="10" t="e">
        <f t="shared" si="7"/>
        <v>#REF!</v>
      </c>
      <c r="B53" s="10" t="s">
        <v>8</v>
      </c>
      <c r="C53" s="10" t="s">
        <v>27</v>
      </c>
      <c r="D53" s="13" t="s">
        <v>11</v>
      </c>
      <c r="E53" s="10" t="s">
        <v>14</v>
      </c>
      <c r="F53" s="10" t="s">
        <v>9</v>
      </c>
      <c r="G53" s="4">
        <v>100</v>
      </c>
      <c r="H53" s="12">
        <v>2491</v>
      </c>
      <c r="I53" s="4">
        <f t="shared" si="8"/>
        <v>298920</v>
      </c>
      <c r="J53" s="6">
        <f t="shared" si="9"/>
        <v>298920</v>
      </c>
      <c r="K53" s="4">
        <f t="shared" si="11"/>
        <v>0</v>
      </c>
      <c r="L53" s="5">
        <v>1</v>
      </c>
      <c r="M53" s="4">
        <f t="shared" si="10"/>
        <v>298920</v>
      </c>
      <c r="N53" s="3"/>
      <c r="O53" s="13"/>
    </row>
    <row r="54" spans="1:15" x14ac:dyDescent="0.35">
      <c r="A54" s="10" t="e">
        <f t="shared" si="7"/>
        <v>#REF!</v>
      </c>
      <c r="B54" s="10" t="s">
        <v>8</v>
      </c>
      <c r="C54" s="10" t="s">
        <v>27</v>
      </c>
      <c r="D54" s="13" t="s">
        <v>11</v>
      </c>
      <c r="E54" s="10" t="s">
        <v>13</v>
      </c>
      <c r="F54" s="10" t="s">
        <v>9</v>
      </c>
      <c r="G54" s="4">
        <v>280</v>
      </c>
      <c r="H54" s="12">
        <v>216</v>
      </c>
      <c r="I54" s="4">
        <f t="shared" si="8"/>
        <v>72576</v>
      </c>
      <c r="J54" s="6">
        <f t="shared" si="9"/>
        <v>72576</v>
      </c>
      <c r="K54" s="4">
        <f t="shared" si="11"/>
        <v>0</v>
      </c>
      <c r="L54" s="5">
        <v>1</v>
      </c>
      <c r="M54" s="4">
        <f t="shared" si="10"/>
        <v>72576</v>
      </c>
      <c r="N54" s="3"/>
      <c r="O54" s="13"/>
    </row>
    <row r="55" spans="1:15" x14ac:dyDescent="0.35">
      <c r="A55" s="10" t="e">
        <f t="shared" si="7"/>
        <v>#REF!</v>
      </c>
      <c r="B55" s="10" t="s">
        <v>8</v>
      </c>
      <c r="C55" s="10" t="s">
        <v>27</v>
      </c>
      <c r="D55" s="13" t="s">
        <v>11</v>
      </c>
      <c r="E55" s="10" t="s">
        <v>12</v>
      </c>
      <c r="F55" s="10" t="s">
        <v>9</v>
      </c>
      <c r="G55" s="4">
        <v>310</v>
      </c>
      <c r="H55" s="12">
        <v>121</v>
      </c>
      <c r="I55" s="4">
        <f t="shared" si="8"/>
        <v>45012</v>
      </c>
      <c r="J55" s="6">
        <f t="shared" si="9"/>
        <v>45012</v>
      </c>
      <c r="K55" s="4">
        <f t="shared" si="11"/>
        <v>0</v>
      </c>
      <c r="L55" s="5">
        <v>1</v>
      </c>
      <c r="M55" s="4">
        <f t="shared" si="10"/>
        <v>45012</v>
      </c>
      <c r="N55" s="3"/>
      <c r="O55" s="13"/>
    </row>
    <row r="56" spans="1:15" x14ac:dyDescent="0.35">
      <c r="A56" s="10" t="e">
        <f t="shared" si="7"/>
        <v>#REF!</v>
      </c>
      <c r="B56" s="10" t="s">
        <v>8</v>
      </c>
      <c r="C56" s="10" t="s">
        <v>27</v>
      </c>
      <c r="D56" s="13" t="s">
        <v>11</v>
      </c>
      <c r="E56" s="10" t="s">
        <v>10</v>
      </c>
      <c r="F56" s="10" t="s">
        <v>9</v>
      </c>
      <c r="G56" s="4">
        <v>280</v>
      </c>
      <c r="H56" s="12">
        <v>121</v>
      </c>
      <c r="I56" s="4">
        <f t="shared" si="8"/>
        <v>40656</v>
      </c>
      <c r="J56" s="6">
        <f t="shared" si="9"/>
        <v>40656</v>
      </c>
      <c r="K56" s="4">
        <f t="shared" si="11"/>
        <v>0</v>
      </c>
      <c r="L56" s="5">
        <v>1</v>
      </c>
      <c r="M56" s="4">
        <f t="shared" si="10"/>
        <v>40656</v>
      </c>
      <c r="N56" s="3"/>
      <c r="O56" s="13"/>
    </row>
    <row r="57" spans="1:15" x14ac:dyDescent="0.35">
      <c r="A57" s="10" t="e">
        <f t="shared" si="7"/>
        <v>#REF!</v>
      </c>
      <c r="B57" s="10" t="s">
        <v>8</v>
      </c>
      <c r="C57" s="10" t="s">
        <v>27</v>
      </c>
      <c r="D57" s="10" t="s">
        <v>6</v>
      </c>
      <c r="E57" s="10" t="s">
        <v>47</v>
      </c>
      <c r="F57" s="10" t="s">
        <v>5</v>
      </c>
      <c r="G57" s="4">
        <v>31.04</v>
      </c>
      <c r="H57" s="10">
        <v>240</v>
      </c>
      <c r="I57" s="4">
        <f t="shared" si="8"/>
        <v>7449.6</v>
      </c>
      <c r="J57" s="6">
        <f t="shared" si="9"/>
        <v>7449.6</v>
      </c>
      <c r="K57" s="4">
        <f t="shared" si="11"/>
        <v>0</v>
      </c>
      <c r="L57" s="5">
        <v>1</v>
      </c>
      <c r="M57" s="4">
        <f t="shared" si="10"/>
        <v>7449.6</v>
      </c>
      <c r="N57" s="3"/>
      <c r="O57" s="13"/>
    </row>
    <row r="58" spans="1:15" x14ac:dyDescent="0.35">
      <c r="A58" s="10" t="e">
        <f t="shared" si="7"/>
        <v>#REF!</v>
      </c>
      <c r="B58" s="10" t="s">
        <v>8</v>
      </c>
      <c r="C58" s="10" t="s">
        <v>27</v>
      </c>
      <c r="D58" s="10" t="s">
        <v>6</v>
      </c>
      <c r="E58" s="10" t="s">
        <v>48</v>
      </c>
      <c r="F58" s="10" t="s">
        <v>5</v>
      </c>
      <c r="G58" s="4">
        <v>15.52</v>
      </c>
      <c r="H58" s="10">
        <v>2490</v>
      </c>
      <c r="I58" s="4">
        <f t="shared" si="8"/>
        <v>38644.800000000003</v>
      </c>
      <c r="J58" s="6">
        <f t="shared" si="9"/>
        <v>38644.800000000003</v>
      </c>
      <c r="K58" s="4">
        <f t="shared" si="11"/>
        <v>0</v>
      </c>
      <c r="L58" s="5">
        <v>1</v>
      </c>
      <c r="M58" s="4">
        <f t="shared" si="10"/>
        <v>38644.800000000003</v>
      </c>
      <c r="N58" s="3"/>
      <c r="O58" s="13"/>
    </row>
    <row r="59" spans="1:15" x14ac:dyDescent="0.35">
      <c r="A59" s="10" t="e">
        <f t="shared" si="7"/>
        <v>#REF!</v>
      </c>
      <c r="B59" s="10" t="s">
        <v>8</v>
      </c>
      <c r="C59" s="10" t="s">
        <v>27</v>
      </c>
      <c r="D59" s="10" t="s">
        <v>6</v>
      </c>
      <c r="E59" s="10" t="s">
        <v>49</v>
      </c>
      <c r="F59" s="10" t="s">
        <v>5</v>
      </c>
      <c r="G59" s="4">
        <v>23.28</v>
      </c>
      <c r="H59" s="10">
        <v>48</v>
      </c>
      <c r="I59" s="4">
        <f t="shared" si="8"/>
        <v>1117.44</v>
      </c>
      <c r="J59" s="6">
        <f t="shared" si="9"/>
        <v>1117.44</v>
      </c>
      <c r="K59" s="4">
        <f t="shared" si="11"/>
        <v>0</v>
      </c>
      <c r="L59" s="5">
        <v>1</v>
      </c>
      <c r="M59" s="4">
        <f t="shared" si="10"/>
        <v>1117.44</v>
      </c>
      <c r="N59" s="3"/>
      <c r="O59" s="13"/>
    </row>
    <row r="60" spans="1:15" x14ac:dyDescent="0.35">
      <c r="A60" s="10" t="e">
        <f t="shared" si="7"/>
        <v>#REF!</v>
      </c>
      <c r="B60" s="10" t="s">
        <v>8</v>
      </c>
      <c r="C60" s="10" t="s">
        <v>27</v>
      </c>
      <c r="D60" s="10" t="s">
        <v>6</v>
      </c>
      <c r="E60" s="10" t="s">
        <v>50</v>
      </c>
      <c r="F60" s="10" t="s">
        <v>5</v>
      </c>
      <c r="G60" s="4">
        <v>23.28</v>
      </c>
      <c r="H60" s="10">
        <v>48</v>
      </c>
      <c r="I60" s="4">
        <f t="shared" si="8"/>
        <v>1117.44</v>
      </c>
      <c r="J60" s="6">
        <f t="shared" si="9"/>
        <v>1117.44</v>
      </c>
      <c r="K60" s="4">
        <f t="shared" si="11"/>
        <v>0</v>
      </c>
      <c r="L60" s="5">
        <v>1</v>
      </c>
      <c r="M60" s="4">
        <f t="shared" si="10"/>
        <v>1117.44</v>
      </c>
      <c r="N60" s="3"/>
      <c r="O60" s="13"/>
    </row>
    <row r="61" spans="1:15" x14ac:dyDescent="0.35">
      <c r="A61" s="10" t="e">
        <f t="shared" si="7"/>
        <v>#REF!</v>
      </c>
      <c r="B61" s="10" t="s">
        <v>8</v>
      </c>
      <c r="C61" s="10" t="s">
        <v>27</v>
      </c>
      <c r="D61" s="10" t="s">
        <v>6</v>
      </c>
      <c r="E61" s="10" t="s">
        <v>51</v>
      </c>
      <c r="F61" s="10" t="s">
        <v>5</v>
      </c>
      <c r="G61" s="4">
        <v>23.28</v>
      </c>
      <c r="H61" s="10">
        <v>48</v>
      </c>
      <c r="I61" s="4">
        <f t="shared" si="8"/>
        <v>1117.44</v>
      </c>
      <c r="J61" s="6">
        <f t="shared" si="9"/>
        <v>1117.44</v>
      </c>
      <c r="K61" s="4">
        <f t="shared" si="11"/>
        <v>0</v>
      </c>
      <c r="L61" s="5">
        <v>1</v>
      </c>
      <c r="M61" s="4">
        <f t="shared" si="10"/>
        <v>1117.44</v>
      </c>
      <c r="N61" s="3"/>
      <c r="O61" s="13"/>
    </row>
    <row r="62" spans="1:15" x14ac:dyDescent="0.35">
      <c r="A62" s="10" t="e">
        <f t="shared" si="7"/>
        <v>#REF!</v>
      </c>
      <c r="B62" s="10" t="s">
        <v>8</v>
      </c>
      <c r="C62" s="10" t="s">
        <v>27</v>
      </c>
      <c r="D62" s="10" t="s">
        <v>6</v>
      </c>
      <c r="E62" s="10" t="s">
        <v>52</v>
      </c>
      <c r="F62" s="10" t="s">
        <v>5</v>
      </c>
      <c r="G62" s="4">
        <v>23.28</v>
      </c>
      <c r="H62" s="10">
        <v>48</v>
      </c>
      <c r="I62" s="4">
        <f t="shared" si="8"/>
        <v>1117.44</v>
      </c>
      <c r="J62" s="6">
        <f t="shared" si="9"/>
        <v>1117.44</v>
      </c>
      <c r="K62" s="4">
        <f t="shared" si="11"/>
        <v>0</v>
      </c>
      <c r="L62" s="5">
        <v>1</v>
      </c>
      <c r="M62" s="4">
        <f t="shared" si="10"/>
        <v>1117.44</v>
      </c>
      <c r="N62" s="3"/>
      <c r="O62" s="13"/>
    </row>
    <row r="63" spans="1:15" x14ac:dyDescent="0.35">
      <c r="A63" s="10" t="e">
        <f t="shared" si="7"/>
        <v>#REF!</v>
      </c>
      <c r="B63" s="10" t="s">
        <v>8</v>
      </c>
      <c r="C63" s="10" t="s">
        <v>27</v>
      </c>
      <c r="D63" s="10" t="s">
        <v>6</v>
      </c>
      <c r="E63" s="10" t="s">
        <v>53</v>
      </c>
      <c r="F63" s="10" t="s">
        <v>5</v>
      </c>
      <c r="G63" s="4">
        <v>23.28</v>
      </c>
      <c r="H63" s="10">
        <v>488</v>
      </c>
      <c r="I63" s="4">
        <f t="shared" si="8"/>
        <v>11360.64</v>
      </c>
      <c r="J63" s="6">
        <f t="shared" si="9"/>
        <v>11360.64</v>
      </c>
      <c r="K63" s="4">
        <f t="shared" si="11"/>
        <v>0</v>
      </c>
      <c r="L63" s="5">
        <v>1</v>
      </c>
      <c r="M63" s="4">
        <f t="shared" si="10"/>
        <v>11360.64</v>
      </c>
      <c r="N63" s="3"/>
      <c r="O63" s="13"/>
    </row>
    <row r="64" spans="1:15" x14ac:dyDescent="0.35">
      <c r="A64" s="10" t="e">
        <f>IF(E64="",#REF!,#REF!+1)</f>
        <v>#REF!</v>
      </c>
      <c r="B64" s="10" t="s">
        <v>8</v>
      </c>
      <c r="C64" s="8" t="s">
        <v>7</v>
      </c>
      <c r="D64" s="13" t="s">
        <v>11</v>
      </c>
      <c r="E64" s="10" t="s">
        <v>26</v>
      </c>
      <c r="F64" s="10" t="s">
        <v>9</v>
      </c>
      <c r="G64" s="4">
        <v>525</v>
      </c>
      <c r="H64" s="12">
        <v>0</v>
      </c>
      <c r="I64" s="4">
        <f t="shared" si="8"/>
        <v>0</v>
      </c>
      <c r="J64" s="6">
        <f t="shared" si="9"/>
        <v>0</v>
      </c>
      <c r="K64" s="4">
        <f t="shared" si="11"/>
        <v>0</v>
      </c>
      <c r="L64" s="5">
        <v>1</v>
      </c>
      <c r="M64" s="4">
        <f t="shared" si="10"/>
        <v>0</v>
      </c>
      <c r="N64" s="3"/>
      <c r="O64" s="2"/>
    </row>
    <row r="65" spans="1:15" x14ac:dyDescent="0.35">
      <c r="A65" s="10" t="e">
        <f t="shared" ref="A65:A79" si="12">IF(E65="",A64,A64+1)</f>
        <v>#REF!</v>
      </c>
      <c r="B65" s="10" t="s">
        <v>8</v>
      </c>
      <c r="C65" s="8" t="s">
        <v>7</v>
      </c>
      <c r="D65" s="13" t="s">
        <v>11</v>
      </c>
      <c r="E65" s="10" t="s">
        <v>25</v>
      </c>
      <c r="F65" s="10" t="s">
        <v>9</v>
      </c>
      <c r="G65" s="4">
        <v>377</v>
      </c>
      <c r="H65" s="12">
        <v>0</v>
      </c>
      <c r="I65" s="4">
        <f t="shared" si="8"/>
        <v>0</v>
      </c>
      <c r="J65" s="6">
        <f t="shared" si="9"/>
        <v>0</v>
      </c>
      <c r="K65" s="4">
        <f t="shared" si="11"/>
        <v>0</v>
      </c>
      <c r="L65" s="5">
        <v>1</v>
      </c>
      <c r="M65" s="4">
        <f t="shared" si="10"/>
        <v>0</v>
      </c>
      <c r="N65" s="3"/>
      <c r="O65" s="2"/>
    </row>
    <row r="66" spans="1:15" x14ac:dyDescent="0.35">
      <c r="A66" s="10" t="e">
        <f t="shared" si="12"/>
        <v>#REF!</v>
      </c>
      <c r="B66" s="10" t="s">
        <v>8</v>
      </c>
      <c r="C66" s="8" t="s">
        <v>7</v>
      </c>
      <c r="D66" s="13" t="s">
        <v>11</v>
      </c>
      <c r="E66" s="10" t="s">
        <v>24</v>
      </c>
      <c r="F66" s="10" t="s">
        <v>9</v>
      </c>
      <c r="G66" s="4">
        <v>420</v>
      </c>
      <c r="H66" s="12">
        <v>145</v>
      </c>
      <c r="I66" s="4">
        <f t="shared" si="8"/>
        <v>73080</v>
      </c>
      <c r="J66" s="6">
        <f t="shared" si="9"/>
        <v>73080</v>
      </c>
      <c r="K66" s="4">
        <f t="shared" si="11"/>
        <v>0</v>
      </c>
      <c r="L66" s="5">
        <v>1</v>
      </c>
      <c r="M66" s="4">
        <f t="shared" si="10"/>
        <v>73080</v>
      </c>
      <c r="N66" s="3"/>
      <c r="O66" s="2"/>
    </row>
    <row r="67" spans="1:15" x14ac:dyDescent="0.35">
      <c r="A67" s="10" t="e">
        <f t="shared" si="12"/>
        <v>#REF!</v>
      </c>
      <c r="B67" s="10" t="s">
        <v>8</v>
      </c>
      <c r="C67" s="8" t="s">
        <v>7</v>
      </c>
      <c r="D67" s="13" t="s">
        <v>11</v>
      </c>
      <c r="E67" s="10" t="s">
        <v>23</v>
      </c>
      <c r="F67" s="10" t="s">
        <v>9</v>
      </c>
      <c r="G67" s="4">
        <v>539</v>
      </c>
      <c r="H67" s="12">
        <v>0</v>
      </c>
      <c r="I67" s="4">
        <f t="shared" si="8"/>
        <v>0</v>
      </c>
      <c r="J67" s="6">
        <f t="shared" si="9"/>
        <v>0</v>
      </c>
      <c r="K67" s="4">
        <f t="shared" si="11"/>
        <v>0</v>
      </c>
      <c r="L67" s="5">
        <v>1</v>
      </c>
      <c r="M67" s="4">
        <f t="shared" si="10"/>
        <v>0</v>
      </c>
      <c r="N67" s="3"/>
      <c r="O67" s="2"/>
    </row>
    <row r="68" spans="1:15" x14ac:dyDescent="0.35">
      <c r="A68" s="10" t="e">
        <f t="shared" si="12"/>
        <v>#REF!</v>
      </c>
      <c r="B68" s="10" t="s">
        <v>8</v>
      </c>
      <c r="C68" s="8" t="s">
        <v>7</v>
      </c>
      <c r="D68" s="13" t="s">
        <v>11</v>
      </c>
      <c r="E68" s="10" t="s">
        <v>22</v>
      </c>
      <c r="F68" s="10" t="s">
        <v>9</v>
      </c>
      <c r="G68" s="4">
        <v>529</v>
      </c>
      <c r="H68" s="12">
        <v>0</v>
      </c>
      <c r="I68" s="4">
        <f t="shared" ref="I68:I86" si="13">IF(D68="521 Mzdové výdavky",ROUND(G68*H68,2),ROUND(G68*H68*1.2,2))</f>
        <v>0</v>
      </c>
      <c r="J68" s="6">
        <f t="shared" ref="J68:J86" si="14">I68</f>
        <v>0</v>
      </c>
      <c r="K68" s="4">
        <f t="shared" si="11"/>
        <v>0</v>
      </c>
      <c r="L68" s="5">
        <v>1</v>
      </c>
      <c r="M68" s="4">
        <f t="shared" ref="M68:M86" si="15">L68*J68</f>
        <v>0</v>
      </c>
      <c r="N68" s="3"/>
      <c r="O68" s="2"/>
    </row>
    <row r="69" spans="1:15" x14ac:dyDescent="0.35">
      <c r="A69" s="10" t="e">
        <f t="shared" si="12"/>
        <v>#REF!</v>
      </c>
      <c r="B69" s="10" t="s">
        <v>8</v>
      </c>
      <c r="C69" s="8" t="s">
        <v>7</v>
      </c>
      <c r="D69" s="13" t="s">
        <v>11</v>
      </c>
      <c r="E69" s="10" t="s">
        <v>21</v>
      </c>
      <c r="F69" s="10" t="s">
        <v>9</v>
      </c>
      <c r="G69" s="4">
        <v>520</v>
      </c>
      <c r="H69" s="12">
        <v>131</v>
      </c>
      <c r="I69" s="4">
        <f t="shared" si="13"/>
        <v>81744</v>
      </c>
      <c r="J69" s="6">
        <f t="shared" si="14"/>
        <v>81744</v>
      </c>
      <c r="K69" s="4">
        <f t="shared" si="11"/>
        <v>0</v>
      </c>
      <c r="L69" s="5">
        <v>1</v>
      </c>
      <c r="M69" s="4">
        <f t="shared" si="15"/>
        <v>81744</v>
      </c>
      <c r="N69" s="3"/>
      <c r="O69" s="2"/>
    </row>
    <row r="70" spans="1:15" x14ac:dyDescent="0.35">
      <c r="A70" s="10" t="e">
        <f t="shared" si="12"/>
        <v>#REF!</v>
      </c>
      <c r="B70" s="10" t="s">
        <v>8</v>
      </c>
      <c r="C70" s="8" t="s">
        <v>7</v>
      </c>
      <c r="D70" s="13" t="s">
        <v>11</v>
      </c>
      <c r="E70" s="10" t="s">
        <v>20</v>
      </c>
      <c r="F70" s="10" t="s">
        <v>9</v>
      </c>
      <c r="G70" s="4">
        <v>472</v>
      </c>
      <c r="H70" s="12">
        <v>150</v>
      </c>
      <c r="I70" s="4">
        <f t="shared" si="13"/>
        <v>84960</v>
      </c>
      <c r="J70" s="6">
        <f t="shared" si="14"/>
        <v>84960</v>
      </c>
      <c r="K70" s="4">
        <f t="shared" si="11"/>
        <v>0</v>
      </c>
      <c r="L70" s="5">
        <v>1</v>
      </c>
      <c r="M70" s="4">
        <f t="shared" si="15"/>
        <v>84960</v>
      </c>
      <c r="N70" s="3"/>
      <c r="O70" s="2"/>
    </row>
    <row r="71" spans="1:15" x14ac:dyDescent="0.35">
      <c r="A71" s="10" t="e">
        <f t="shared" si="12"/>
        <v>#REF!</v>
      </c>
      <c r="B71" s="10" t="s">
        <v>8</v>
      </c>
      <c r="C71" s="8" t="s">
        <v>7</v>
      </c>
      <c r="D71" s="13" t="s">
        <v>11</v>
      </c>
      <c r="E71" s="10" t="s">
        <v>19</v>
      </c>
      <c r="F71" s="10" t="s">
        <v>9</v>
      </c>
      <c r="G71" s="4">
        <v>425</v>
      </c>
      <c r="H71" s="12">
        <v>126</v>
      </c>
      <c r="I71" s="4">
        <f t="shared" si="13"/>
        <v>64260</v>
      </c>
      <c r="J71" s="6">
        <f t="shared" si="14"/>
        <v>64260</v>
      </c>
      <c r="K71" s="4">
        <f t="shared" si="11"/>
        <v>0</v>
      </c>
      <c r="L71" s="5">
        <v>1</v>
      </c>
      <c r="M71" s="4">
        <f t="shared" si="15"/>
        <v>64260</v>
      </c>
      <c r="N71" s="3"/>
      <c r="O71" s="2"/>
    </row>
    <row r="72" spans="1:15" x14ac:dyDescent="0.35">
      <c r="A72" s="10" t="e">
        <f t="shared" si="12"/>
        <v>#REF!</v>
      </c>
      <c r="B72" s="10" t="s">
        <v>8</v>
      </c>
      <c r="C72" s="8" t="s">
        <v>7</v>
      </c>
      <c r="D72" s="13" t="s">
        <v>11</v>
      </c>
      <c r="E72" s="10" t="s">
        <v>18</v>
      </c>
      <c r="F72" s="10" t="s">
        <v>9</v>
      </c>
      <c r="G72" s="4">
        <v>451</v>
      </c>
      <c r="H72" s="12">
        <v>0</v>
      </c>
      <c r="I72" s="4">
        <f t="shared" si="13"/>
        <v>0</v>
      </c>
      <c r="J72" s="6">
        <f t="shared" si="14"/>
        <v>0</v>
      </c>
      <c r="K72" s="4">
        <f t="shared" si="11"/>
        <v>0</v>
      </c>
      <c r="L72" s="5">
        <v>1</v>
      </c>
      <c r="M72" s="4">
        <f t="shared" si="15"/>
        <v>0</v>
      </c>
      <c r="N72" s="3"/>
      <c r="O72" s="2"/>
    </row>
    <row r="73" spans="1:15" x14ac:dyDescent="0.35">
      <c r="A73" s="10" t="e">
        <f t="shared" si="12"/>
        <v>#REF!</v>
      </c>
      <c r="B73" s="10" t="s">
        <v>8</v>
      </c>
      <c r="C73" s="8" t="s">
        <v>7</v>
      </c>
      <c r="D73" s="13" t="s">
        <v>11</v>
      </c>
      <c r="E73" s="10" t="s">
        <v>17</v>
      </c>
      <c r="F73" s="10" t="s">
        <v>9</v>
      </c>
      <c r="G73" s="4">
        <v>400</v>
      </c>
      <c r="H73" s="12">
        <v>37</v>
      </c>
      <c r="I73" s="4">
        <f t="shared" si="13"/>
        <v>17760</v>
      </c>
      <c r="J73" s="6">
        <f t="shared" si="14"/>
        <v>17760</v>
      </c>
      <c r="K73" s="4">
        <f t="shared" si="11"/>
        <v>0</v>
      </c>
      <c r="L73" s="5">
        <v>1</v>
      </c>
      <c r="M73" s="4">
        <f t="shared" si="15"/>
        <v>17760</v>
      </c>
      <c r="N73" s="3"/>
      <c r="O73" s="2"/>
    </row>
    <row r="74" spans="1:15" x14ac:dyDescent="0.35">
      <c r="A74" s="10" t="e">
        <f t="shared" si="12"/>
        <v>#REF!</v>
      </c>
      <c r="B74" s="10" t="s">
        <v>8</v>
      </c>
      <c r="C74" s="8" t="s">
        <v>7</v>
      </c>
      <c r="D74" s="13" t="s">
        <v>11</v>
      </c>
      <c r="E74" s="10" t="s">
        <v>16</v>
      </c>
      <c r="F74" s="10" t="s">
        <v>9</v>
      </c>
      <c r="G74" s="4">
        <v>448</v>
      </c>
      <c r="H74" s="12">
        <v>136</v>
      </c>
      <c r="I74" s="4">
        <f t="shared" si="13"/>
        <v>73113.600000000006</v>
      </c>
      <c r="J74" s="6">
        <f t="shared" si="14"/>
        <v>73113.600000000006</v>
      </c>
      <c r="K74" s="4">
        <f t="shared" si="11"/>
        <v>0</v>
      </c>
      <c r="L74" s="5">
        <v>1</v>
      </c>
      <c r="M74" s="4">
        <f t="shared" si="15"/>
        <v>73113.600000000006</v>
      </c>
      <c r="N74" s="3"/>
      <c r="O74" s="2"/>
    </row>
    <row r="75" spans="1:15" x14ac:dyDescent="0.35">
      <c r="A75" s="10" t="e">
        <f t="shared" si="12"/>
        <v>#REF!</v>
      </c>
      <c r="B75" s="10" t="s">
        <v>8</v>
      </c>
      <c r="C75" s="8" t="s">
        <v>7</v>
      </c>
      <c r="D75" s="13" t="s">
        <v>11</v>
      </c>
      <c r="E75" s="10" t="s">
        <v>15</v>
      </c>
      <c r="F75" s="10" t="s">
        <v>9</v>
      </c>
      <c r="G75" s="4">
        <v>0</v>
      </c>
      <c r="H75" s="12">
        <v>0</v>
      </c>
      <c r="I75" s="4">
        <f t="shared" si="13"/>
        <v>0</v>
      </c>
      <c r="J75" s="6">
        <f t="shared" si="14"/>
        <v>0</v>
      </c>
      <c r="K75" s="4">
        <f t="shared" si="11"/>
        <v>0</v>
      </c>
      <c r="L75" s="5">
        <v>1</v>
      </c>
      <c r="M75" s="4">
        <f t="shared" si="15"/>
        <v>0</v>
      </c>
      <c r="N75" s="3"/>
      <c r="O75" s="2"/>
    </row>
    <row r="76" spans="1:15" x14ac:dyDescent="0.35">
      <c r="A76" s="10" t="e">
        <f t="shared" si="12"/>
        <v>#REF!</v>
      </c>
      <c r="B76" s="10" t="s">
        <v>8</v>
      </c>
      <c r="C76" s="8" t="s">
        <v>7</v>
      </c>
      <c r="D76" s="13" t="s">
        <v>11</v>
      </c>
      <c r="E76" s="10" t="s">
        <v>14</v>
      </c>
      <c r="F76" s="10" t="s">
        <v>9</v>
      </c>
      <c r="G76" s="4">
        <v>100</v>
      </c>
      <c r="H76" s="12">
        <v>1255</v>
      </c>
      <c r="I76" s="4">
        <f t="shared" si="13"/>
        <v>150600</v>
      </c>
      <c r="J76" s="6">
        <f t="shared" si="14"/>
        <v>150600</v>
      </c>
      <c r="K76" s="4">
        <f t="shared" si="11"/>
        <v>0</v>
      </c>
      <c r="L76" s="5">
        <v>1</v>
      </c>
      <c r="M76" s="4">
        <f t="shared" si="15"/>
        <v>150600</v>
      </c>
      <c r="N76" s="3"/>
      <c r="O76" s="2"/>
    </row>
    <row r="77" spans="1:15" x14ac:dyDescent="0.35">
      <c r="A77" s="10" t="e">
        <f t="shared" si="12"/>
        <v>#REF!</v>
      </c>
      <c r="B77" s="10" t="s">
        <v>8</v>
      </c>
      <c r="C77" s="8" t="s">
        <v>7</v>
      </c>
      <c r="D77" s="13" t="s">
        <v>11</v>
      </c>
      <c r="E77" s="10" t="s">
        <v>13</v>
      </c>
      <c r="F77" s="10" t="s">
        <v>9</v>
      </c>
      <c r="G77" s="4">
        <v>280</v>
      </c>
      <c r="H77" s="12">
        <v>108</v>
      </c>
      <c r="I77" s="4">
        <f t="shared" si="13"/>
        <v>36288</v>
      </c>
      <c r="J77" s="6">
        <f t="shared" si="14"/>
        <v>36288</v>
      </c>
      <c r="K77" s="4">
        <f t="shared" si="11"/>
        <v>0</v>
      </c>
      <c r="L77" s="5">
        <v>1</v>
      </c>
      <c r="M77" s="4">
        <f t="shared" si="15"/>
        <v>36288</v>
      </c>
      <c r="N77" s="3"/>
      <c r="O77" s="2"/>
    </row>
    <row r="78" spans="1:15" x14ac:dyDescent="0.35">
      <c r="A78" s="10" t="e">
        <f t="shared" si="12"/>
        <v>#REF!</v>
      </c>
      <c r="B78" s="10" t="s">
        <v>8</v>
      </c>
      <c r="C78" s="8" t="s">
        <v>7</v>
      </c>
      <c r="D78" s="13" t="s">
        <v>11</v>
      </c>
      <c r="E78" s="10" t="s">
        <v>12</v>
      </c>
      <c r="F78" s="10" t="s">
        <v>9</v>
      </c>
      <c r="G78" s="4">
        <v>310</v>
      </c>
      <c r="H78" s="12">
        <v>61</v>
      </c>
      <c r="I78" s="4">
        <f t="shared" si="13"/>
        <v>22692</v>
      </c>
      <c r="J78" s="6">
        <f t="shared" si="14"/>
        <v>22692</v>
      </c>
      <c r="K78" s="4">
        <f t="shared" si="11"/>
        <v>0</v>
      </c>
      <c r="L78" s="5">
        <v>1</v>
      </c>
      <c r="M78" s="4">
        <f t="shared" si="15"/>
        <v>22692</v>
      </c>
      <c r="N78" s="3"/>
      <c r="O78" s="2"/>
    </row>
    <row r="79" spans="1:15" x14ac:dyDescent="0.35">
      <c r="A79" s="10" t="e">
        <f t="shared" si="12"/>
        <v>#REF!</v>
      </c>
      <c r="B79" s="10" t="s">
        <v>8</v>
      </c>
      <c r="C79" s="8" t="s">
        <v>7</v>
      </c>
      <c r="D79" s="13" t="s">
        <v>11</v>
      </c>
      <c r="E79" s="10" t="s">
        <v>10</v>
      </c>
      <c r="F79" s="10" t="s">
        <v>9</v>
      </c>
      <c r="G79" s="4">
        <v>280</v>
      </c>
      <c r="H79" s="12">
        <v>61</v>
      </c>
      <c r="I79" s="4">
        <f t="shared" si="13"/>
        <v>20496</v>
      </c>
      <c r="J79" s="6">
        <f t="shared" si="14"/>
        <v>20496</v>
      </c>
      <c r="K79" s="4">
        <f t="shared" si="11"/>
        <v>0</v>
      </c>
      <c r="L79" s="5">
        <v>1</v>
      </c>
      <c r="M79" s="4">
        <f t="shared" si="15"/>
        <v>20496</v>
      </c>
      <c r="N79" s="3"/>
      <c r="O79" s="2"/>
    </row>
    <row r="80" spans="1:15" x14ac:dyDescent="0.35">
      <c r="A80" s="10" t="e">
        <f>IF(E80="",#REF!,#REF!+1)</f>
        <v>#REF!</v>
      </c>
      <c r="B80" s="10" t="s">
        <v>8</v>
      </c>
      <c r="C80" s="8" t="s">
        <v>7</v>
      </c>
      <c r="D80" s="10" t="s">
        <v>6</v>
      </c>
      <c r="E80" s="8" t="s">
        <v>47</v>
      </c>
      <c r="F80" s="10" t="s">
        <v>5</v>
      </c>
      <c r="G80" s="4">
        <v>31.04</v>
      </c>
      <c r="H80" s="11">
        <v>104</v>
      </c>
      <c r="I80" s="4">
        <f t="shared" si="13"/>
        <v>3228.16</v>
      </c>
      <c r="J80" s="6">
        <f t="shared" si="14"/>
        <v>3228.16</v>
      </c>
      <c r="K80" s="4">
        <f t="shared" si="11"/>
        <v>0</v>
      </c>
      <c r="L80" s="5">
        <v>1</v>
      </c>
      <c r="M80" s="4">
        <f t="shared" si="15"/>
        <v>3228.16</v>
      </c>
      <c r="N80" s="3"/>
      <c r="O80" s="2"/>
    </row>
    <row r="81" spans="1:15" x14ac:dyDescent="0.35">
      <c r="A81" s="10" t="e">
        <f t="shared" ref="A81:A87" si="16">IF(E81="",A80,A80+1)</f>
        <v>#REF!</v>
      </c>
      <c r="B81" s="10" t="s">
        <v>8</v>
      </c>
      <c r="C81" s="8" t="s">
        <v>7</v>
      </c>
      <c r="D81" s="10" t="s">
        <v>6</v>
      </c>
      <c r="E81" s="8" t="s">
        <v>48</v>
      </c>
      <c r="F81" s="10" t="s">
        <v>5</v>
      </c>
      <c r="G81" s="4">
        <v>15.52</v>
      </c>
      <c r="H81" s="11">
        <v>1168</v>
      </c>
      <c r="I81" s="4">
        <f t="shared" si="13"/>
        <v>18127.36</v>
      </c>
      <c r="J81" s="6">
        <f t="shared" si="14"/>
        <v>18127.36</v>
      </c>
      <c r="K81" s="4">
        <f t="shared" si="11"/>
        <v>0</v>
      </c>
      <c r="L81" s="5">
        <v>1</v>
      </c>
      <c r="M81" s="4">
        <f t="shared" si="15"/>
        <v>18127.36</v>
      </c>
      <c r="N81" s="3"/>
      <c r="O81" s="2"/>
    </row>
    <row r="82" spans="1:15" x14ac:dyDescent="0.35">
      <c r="A82" s="10" t="e">
        <f t="shared" si="16"/>
        <v>#REF!</v>
      </c>
      <c r="B82" s="10" t="s">
        <v>8</v>
      </c>
      <c r="C82" s="8" t="s">
        <v>7</v>
      </c>
      <c r="D82" s="10" t="s">
        <v>6</v>
      </c>
      <c r="E82" s="8" t="s">
        <v>54</v>
      </c>
      <c r="F82" s="10" t="s">
        <v>5</v>
      </c>
      <c r="G82" s="4">
        <v>23.28</v>
      </c>
      <c r="H82" s="11">
        <v>104</v>
      </c>
      <c r="I82" s="4">
        <f t="shared" si="13"/>
        <v>2421.12</v>
      </c>
      <c r="J82" s="6">
        <f t="shared" si="14"/>
        <v>2421.12</v>
      </c>
      <c r="K82" s="4">
        <f t="shared" ref="K82:K87" si="17">I82-J82</f>
        <v>0</v>
      </c>
      <c r="L82" s="5">
        <v>1</v>
      </c>
      <c r="M82" s="4">
        <f t="shared" si="15"/>
        <v>2421.12</v>
      </c>
      <c r="N82" s="3"/>
      <c r="O82" s="2"/>
    </row>
    <row r="83" spans="1:15" x14ac:dyDescent="0.35">
      <c r="A83" s="10" t="e">
        <f t="shared" si="16"/>
        <v>#REF!</v>
      </c>
      <c r="B83" s="10" t="s">
        <v>8</v>
      </c>
      <c r="C83" s="8" t="s">
        <v>7</v>
      </c>
      <c r="D83" s="10" t="s">
        <v>6</v>
      </c>
      <c r="E83" s="8" t="s">
        <v>49</v>
      </c>
      <c r="F83" s="10" t="s">
        <v>5</v>
      </c>
      <c r="G83" s="4">
        <v>23.28</v>
      </c>
      <c r="H83" s="11">
        <v>104</v>
      </c>
      <c r="I83" s="4">
        <f t="shared" si="13"/>
        <v>2421.12</v>
      </c>
      <c r="J83" s="6">
        <f t="shared" si="14"/>
        <v>2421.12</v>
      </c>
      <c r="K83" s="4">
        <f t="shared" si="17"/>
        <v>0</v>
      </c>
      <c r="L83" s="5">
        <v>1</v>
      </c>
      <c r="M83" s="4">
        <f t="shared" si="15"/>
        <v>2421.12</v>
      </c>
      <c r="N83" s="3"/>
      <c r="O83" s="2"/>
    </row>
    <row r="84" spans="1:15" x14ac:dyDescent="0.35">
      <c r="A84" s="10" t="e">
        <f t="shared" si="16"/>
        <v>#REF!</v>
      </c>
      <c r="B84" s="10" t="s">
        <v>8</v>
      </c>
      <c r="C84" s="8" t="s">
        <v>7</v>
      </c>
      <c r="D84" s="10" t="s">
        <v>6</v>
      </c>
      <c r="E84" s="8" t="s">
        <v>50</v>
      </c>
      <c r="F84" s="10" t="s">
        <v>5</v>
      </c>
      <c r="G84" s="4">
        <v>23.28</v>
      </c>
      <c r="H84" s="11">
        <v>24</v>
      </c>
      <c r="I84" s="4">
        <f t="shared" si="13"/>
        <v>558.72</v>
      </c>
      <c r="J84" s="6">
        <f t="shared" si="14"/>
        <v>558.72</v>
      </c>
      <c r="K84" s="4">
        <f t="shared" si="17"/>
        <v>0</v>
      </c>
      <c r="L84" s="5">
        <v>1</v>
      </c>
      <c r="M84" s="4">
        <f t="shared" si="15"/>
        <v>558.72</v>
      </c>
      <c r="N84" s="3"/>
      <c r="O84" s="2"/>
    </row>
    <row r="85" spans="1:15" x14ac:dyDescent="0.35">
      <c r="A85" s="10" t="e">
        <f t="shared" si="16"/>
        <v>#REF!</v>
      </c>
      <c r="B85" s="10" t="s">
        <v>8</v>
      </c>
      <c r="C85" s="8" t="s">
        <v>7</v>
      </c>
      <c r="D85" s="10" t="s">
        <v>6</v>
      </c>
      <c r="E85" s="8" t="s">
        <v>55</v>
      </c>
      <c r="F85" s="10" t="s">
        <v>5</v>
      </c>
      <c r="G85" s="4">
        <v>15.52</v>
      </c>
      <c r="H85" s="11">
        <v>64</v>
      </c>
      <c r="I85" s="4">
        <f t="shared" si="13"/>
        <v>993.28</v>
      </c>
      <c r="J85" s="6">
        <f t="shared" si="14"/>
        <v>993.28</v>
      </c>
      <c r="K85" s="4">
        <f t="shared" si="17"/>
        <v>0</v>
      </c>
      <c r="L85" s="5">
        <v>1</v>
      </c>
      <c r="M85" s="4">
        <f t="shared" si="15"/>
        <v>993.28</v>
      </c>
      <c r="N85" s="3"/>
      <c r="O85" s="2"/>
    </row>
    <row r="86" spans="1:15" x14ac:dyDescent="0.35">
      <c r="A86" s="10" t="e">
        <f t="shared" si="16"/>
        <v>#REF!</v>
      </c>
      <c r="B86" s="10" t="s">
        <v>8</v>
      </c>
      <c r="C86" s="8" t="s">
        <v>7</v>
      </c>
      <c r="D86" s="10" t="s">
        <v>6</v>
      </c>
      <c r="E86" s="8" t="s">
        <v>53</v>
      </c>
      <c r="F86" s="10" t="s">
        <v>5</v>
      </c>
      <c r="G86" s="4">
        <v>23.28</v>
      </c>
      <c r="H86" s="11">
        <v>184</v>
      </c>
      <c r="I86" s="4">
        <f t="shared" si="13"/>
        <v>4283.5200000000004</v>
      </c>
      <c r="J86" s="6">
        <f t="shared" si="14"/>
        <v>4283.5200000000004</v>
      </c>
      <c r="K86" s="4">
        <f t="shared" si="17"/>
        <v>0</v>
      </c>
      <c r="L86" s="5">
        <v>1</v>
      </c>
      <c r="M86" s="4">
        <f t="shared" si="15"/>
        <v>4283.5200000000004</v>
      </c>
      <c r="N86" s="3"/>
      <c r="O86" s="2"/>
    </row>
    <row r="87" spans="1:15" x14ac:dyDescent="0.35">
      <c r="A87" s="10" t="e">
        <f t="shared" si="16"/>
        <v>#REF!</v>
      </c>
      <c r="B87" s="8" t="s">
        <v>4</v>
      </c>
      <c r="C87" s="8" t="s">
        <v>3</v>
      </c>
      <c r="D87" s="9" t="s">
        <v>2</v>
      </c>
      <c r="E87" s="8" t="s">
        <v>1</v>
      </c>
      <c r="F87" s="8" t="s">
        <v>0</v>
      </c>
      <c r="G87" s="4">
        <v>0</v>
      </c>
      <c r="H87" s="7">
        <v>7</v>
      </c>
      <c r="I87" s="4">
        <v>955683.31</v>
      </c>
      <c r="J87" s="6">
        <v>955683.31</v>
      </c>
      <c r="K87" s="4">
        <f t="shared" si="17"/>
        <v>0</v>
      </c>
      <c r="L87" s="5">
        <v>1</v>
      </c>
      <c r="M87" s="4">
        <v>955683.31</v>
      </c>
      <c r="N87" s="3"/>
      <c r="O87" s="2"/>
    </row>
  </sheetData>
  <autoFilter ref="A3:O87" xr:uid="{00000000-0009-0000-0000-000015000000}"/>
  <mergeCells count="2">
    <mergeCell ref="B1:H1"/>
    <mergeCell ref="B2:H2"/>
  </mergeCells>
  <conditionalFormatting sqref="L4:L87">
    <cfRule type="cellIs" dxfId="1" priority="1" stopIfTrue="1" operator="between">
      <formula>0.4</formula>
      <formula>0.5</formula>
    </cfRule>
    <cfRule type="cellIs" dxfId="0" priority="2" stopIfTrue="1" operator="greaterThan">
      <formula>0.5</formula>
    </cfRule>
  </conditionalFormatting>
  <dataValidations count="1">
    <dataValidation type="list" allowBlank="1" showInputMessage="1" showErrorMessage="1" sqref="D64:D79 D41:D56 D4:D17" xr:uid="{00000000-0002-0000-1500-000000000000}">
      <formula1>"521 Mzdové výdavky, 518 Ostatné služby, 013 Softvér"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ROZPOCET_NFP_PILOT</vt:lpstr>
      <vt:lpstr>ROZPOCET_NFP_2.FAZA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Ryška</dc:creator>
  <cp:lastModifiedBy>Dan Ryška</cp:lastModifiedBy>
  <dcterms:created xsi:type="dcterms:W3CDTF">2023-06-15T10:01:10Z</dcterms:created>
  <dcterms:modified xsi:type="dcterms:W3CDTF">2023-06-23T09:30:13Z</dcterms:modified>
</cp:coreProperties>
</file>